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7905" activeTab="0"/>
  </bookViews>
  <sheets>
    <sheet name="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</author>
    <author>AR</author>
  </authors>
  <commentList>
    <comment ref="AY33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Produção deduzida dos artigos em co-autoria</t>
        </r>
      </text>
    </comment>
    <comment ref="C3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o número de permannetes</t>
        </r>
      </text>
    </comment>
    <comment ref="C33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Número de docentes colaboradores</t>
        </r>
      </text>
    </comment>
    <comment ref="D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BZ2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Inserir a meta de pontos por docente no programa</t>
        </r>
      </text>
    </comment>
    <comment ref="C27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  <comment ref="AY37" authorId="1">
      <text>
        <r>
          <rPr>
            <b/>
            <sz val="9"/>
            <rFont val="Tahoma"/>
            <family val="2"/>
          </rPr>
          <t>AR:</t>
        </r>
        <r>
          <rPr>
            <sz val="9"/>
            <rFont val="Tahoma"/>
            <family val="2"/>
          </rPr>
          <t xml:space="preserve">
Pontos totais que deveriam ser obtidos pelo programa para o triênio (numero de docentes permanentes * 1/3 da meta)</t>
        </r>
      </text>
    </comment>
  </commentList>
</comments>
</file>

<file path=xl/sharedStrings.xml><?xml version="1.0" encoding="utf-8"?>
<sst xmlns="http://schemas.openxmlformats.org/spreadsheetml/2006/main" count="120" uniqueCount="50">
  <si>
    <t>A1</t>
  </si>
  <si>
    <t>A2</t>
  </si>
  <si>
    <t>B1</t>
  </si>
  <si>
    <t>B2</t>
  </si>
  <si>
    <t>B3</t>
  </si>
  <si>
    <t>B4</t>
  </si>
  <si>
    <t>B5</t>
  </si>
  <si>
    <t>TOTAL</t>
  </si>
  <si>
    <t>TOTAL TRIENAL</t>
  </si>
  <si>
    <t>CONCEITO 4</t>
  </si>
  <si>
    <t>CONCEITO 5</t>
  </si>
  <si>
    <t>REAL</t>
  </si>
  <si>
    <t>PONTOS</t>
  </si>
  <si>
    <t>SOMA</t>
  </si>
  <si>
    <t>LI</t>
  </si>
  <si>
    <t>Permanentes</t>
  </si>
  <si>
    <t>Colaboradores</t>
  </si>
  <si>
    <t>TIPO</t>
  </si>
  <si>
    <t>PROD</t>
  </si>
  <si>
    <t>CONTRIB</t>
  </si>
  <si>
    <t>Total</t>
  </si>
  <si>
    <t>Visitantes</t>
  </si>
  <si>
    <t>DOCENTE</t>
  </si>
  <si>
    <t>CONCEITO 4 = 210 pts</t>
  </si>
  <si>
    <t>CONCEITO 3 = 180 pts</t>
  </si>
  <si>
    <t>DEDUÇÕES</t>
  </si>
  <si>
    <t>PROGRAMA</t>
  </si>
  <si>
    <t>PRODUÇÃO DO PROGRAMA</t>
  </si>
  <si>
    <t>PRODUÇÃO DOS DOCENTES</t>
  </si>
  <si>
    <t>ATINGEM</t>
  </si>
  <si>
    <t>CONCEITO 3</t>
  </si>
  <si>
    <t>% ATINGEM</t>
  </si>
  <si>
    <t>Trava B4 (3)</t>
  </si>
  <si>
    <t>Trava B5 (3)</t>
  </si>
  <si>
    <t>Geral</t>
  </si>
  <si>
    <t>L4</t>
  </si>
  <si>
    <t>L3</t>
  </si>
  <si>
    <t>L2</t>
  </si>
  <si>
    <t>L1</t>
  </si>
  <si>
    <t>C4</t>
  </si>
  <si>
    <t>C3</t>
  </si>
  <si>
    <t>C2</t>
  </si>
  <si>
    <t>C1</t>
  </si>
  <si>
    <t>LI VROS</t>
  </si>
  <si>
    <t>CAPS</t>
  </si>
  <si>
    <t>MED</t>
  </si>
  <si>
    <t>MEDIA DE PRODUÇÃO DA ÁREA/DOCENTE</t>
  </si>
  <si>
    <t>MEDIANA DE PRODUÇÃO/DOCENTE</t>
  </si>
  <si>
    <t>DESVIO PADRAO</t>
  </si>
  <si>
    <t>CONCEITO 5 = 300 pts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</si>
</sst>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35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0" xfId="0" applyFill="1" applyAlignment="1">
      <alignment/>
    </xf>
    <xf numFmtId="0" fontId="5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1" xfId="0" applyFill="1" applyBorder="1" applyAlignment="1">
      <alignment/>
    </xf>
    <xf numFmtId="0" fontId="0" fillId="35" borderId="11" xfId="0" applyFill="1" applyBorder="1" applyAlignment="1">
      <alignment/>
    </xf>
    <xf numFmtId="0" fontId="4" fillId="41" borderId="0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30" sqref="N30"/>
    </sheetView>
  </sheetViews>
  <sheetFormatPr defaultColWidth="9.140625" defaultRowHeight="15"/>
  <cols>
    <col min="1" max="1" width="10.57421875" style="0" bestFit="1" customWidth="1"/>
    <col min="2" max="2" width="4.28125" style="0" bestFit="1" customWidth="1"/>
    <col min="3" max="3" width="41.57421875" style="0" bestFit="1" customWidth="1"/>
    <col min="4" max="18" width="5.421875" style="0" customWidth="1"/>
    <col min="19" max="19" width="3.8515625" style="0" customWidth="1"/>
    <col min="20" max="20" width="5.421875" style="0" customWidth="1"/>
    <col min="21" max="35" width="5.28125" style="0" customWidth="1"/>
    <col min="36" max="36" width="5.57421875" style="0" customWidth="1"/>
    <col min="37" max="51" width="5.421875" style="0" customWidth="1"/>
    <col min="52" max="52" width="6.00390625" style="0" customWidth="1"/>
    <col min="53" max="53" width="6.8515625" style="0" customWidth="1"/>
    <col min="54" max="54" width="6.00390625" style="0" customWidth="1"/>
    <col min="55" max="55" width="10.00390625" style="0" customWidth="1"/>
    <col min="56" max="56" width="7.8515625" style="0" customWidth="1"/>
    <col min="57" max="57" width="5.140625" style="0" customWidth="1"/>
    <col min="58" max="58" width="8.140625" style="0" customWidth="1"/>
    <col min="59" max="59" width="4.7109375" style="0" customWidth="1"/>
    <col min="60" max="62" width="4.00390625" style="0" customWidth="1"/>
    <col min="63" max="63" width="4.00390625" style="0" hidden="1" customWidth="1"/>
    <col min="64" max="67" width="5.140625" style="0" customWidth="1"/>
    <col min="68" max="68" width="5.140625" style="0" hidden="1" customWidth="1"/>
    <col min="69" max="69" width="5.140625" style="0" customWidth="1"/>
    <col min="70" max="70" width="6.00390625" style="0" customWidth="1"/>
    <col min="71" max="71" width="6.8515625" style="0" customWidth="1"/>
    <col min="72" max="73" width="11.57421875" style="0" customWidth="1"/>
    <col min="74" max="74" width="8.421875" style="0" customWidth="1"/>
    <col min="75" max="75" width="9.00390625" style="0" customWidth="1"/>
    <col min="76" max="76" width="8.28125" style="0" customWidth="1"/>
    <col min="77" max="77" width="16.57421875" style="0" customWidth="1"/>
    <col min="78" max="78" width="6.00390625" style="0" customWidth="1"/>
    <col min="79" max="79" width="20.28125" style="0" customWidth="1"/>
    <col min="80" max="80" width="5.140625" style="0" bestFit="1" customWidth="1"/>
    <col min="81" max="81" width="20.00390625" style="0" customWidth="1"/>
    <col min="82" max="82" width="5.140625" style="0" bestFit="1" customWidth="1"/>
    <col min="83" max="83" width="6.8515625" style="0" customWidth="1"/>
    <col min="84" max="84" width="14.7109375" style="0" customWidth="1"/>
    <col min="85" max="85" width="11.00390625" style="0" customWidth="1"/>
    <col min="86" max="100" width="8.140625" style="0" customWidth="1"/>
  </cols>
  <sheetData>
    <row r="1" spans="4:84" ht="15.75" thickBot="1">
      <c r="D1" s="11"/>
      <c r="E1" s="83">
        <v>2010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0"/>
      <c r="T1" s="16"/>
      <c r="U1" s="81">
        <v>2011</v>
      </c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2"/>
      <c r="AJ1" s="17"/>
      <c r="AK1" s="77">
        <v>2012</v>
      </c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8"/>
      <c r="AZ1" s="18"/>
      <c r="BA1" s="84" t="s">
        <v>8</v>
      </c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5"/>
      <c r="BY1" t="s">
        <v>24</v>
      </c>
      <c r="CA1" t="s">
        <v>23</v>
      </c>
      <c r="CC1" t="s">
        <v>49</v>
      </c>
      <c r="CF1" s="10" t="s">
        <v>19</v>
      </c>
    </row>
    <row r="2" spans="3:100" ht="15.75" thickBot="1">
      <c r="C2" s="14" t="s">
        <v>22</v>
      </c>
      <c r="D2" s="14" t="s">
        <v>17</v>
      </c>
      <c r="E2" s="2" t="s">
        <v>0</v>
      </c>
      <c r="F2" s="2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 t="s">
        <v>41</v>
      </c>
      <c r="S2" s="4" t="s">
        <v>42</v>
      </c>
      <c r="T2" s="24" t="s">
        <v>17</v>
      </c>
      <c r="U2" s="29" t="s">
        <v>0</v>
      </c>
      <c r="V2" s="30" t="s">
        <v>1</v>
      </c>
      <c r="W2" s="30" t="s">
        <v>2</v>
      </c>
      <c r="X2" s="30" t="s">
        <v>3</v>
      </c>
      <c r="Y2" s="30" t="s">
        <v>4</v>
      </c>
      <c r="Z2" s="30" t="s">
        <v>5</v>
      </c>
      <c r="AA2" s="30" t="s">
        <v>6</v>
      </c>
      <c r="AB2" s="30" t="s">
        <v>35</v>
      </c>
      <c r="AC2" s="30" t="s">
        <v>36</v>
      </c>
      <c r="AD2" s="30" t="s">
        <v>37</v>
      </c>
      <c r="AE2" s="30" t="s">
        <v>38</v>
      </c>
      <c r="AF2" s="30" t="s">
        <v>39</v>
      </c>
      <c r="AG2" s="30" t="s">
        <v>40</v>
      </c>
      <c r="AH2" s="30" t="s">
        <v>41</v>
      </c>
      <c r="AI2" s="31" t="s">
        <v>42</v>
      </c>
      <c r="AJ2" s="19" t="s">
        <v>17</v>
      </c>
      <c r="AK2" s="32" t="s">
        <v>0</v>
      </c>
      <c r="AL2" s="33" t="s">
        <v>1</v>
      </c>
      <c r="AM2" s="33" t="s">
        <v>2</v>
      </c>
      <c r="AN2" s="33" t="s">
        <v>3</v>
      </c>
      <c r="AO2" s="33" t="s">
        <v>4</v>
      </c>
      <c r="AP2" s="33" t="s">
        <v>5</v>
      </c>
      <c r="AQ2" s="33" t="s">
        <v>6</v>
      </c>
      <c r="AR2" s="2" t="s">
        <v>35</v>
      </c>
      <c r="AS2" s="3" t="s">
        <v>36</v>
      </c>
      <c r="AT2" s="3" t="s">
        <v>37</v>
      </c>
      <c r="AU2" s="4" t="s">
        <v>38</v>
      </c>
      <c r="AV2" s="3" t="s">
        <v>39</v>
      </c>
      <c r="AW2" s="3" t="s">
        <v>40</v>
      </c>
      <c r="AX2" s="3" t="s">
        <v>41</v>
      </c>
      <c r="AY2" s="4" t="s">
        <v>42</v>
      </c>
      <c r="AZ2" s="20" t="s">
        <v>17</v>
      </c>
      <c r="BA2" s="21" t="s">
        <v>0</v>
      </c>
      <c r="BB2" s="22" t="s">
        <v>1</v>
      </c>
      <c r="BC2" s="22" t="s">
        <v>2</v>
      </c>
      <c r="BD2" s="22" t="s">
        <v>3</v>
      </c>
      <c r="BE2" s="22" t="s">
        <v>4</v>
      </c>
      <c r="BF2" s="22" t="s">
        <v>5</v>
      </c>
      <c r="BG2" s="22" t="s">
        <v>6</v>
      </c>
      <c r="BH2" s="22" t="s">
        <v>35</v>
      </c>
      <c r="BI2" s="22" t="s">
        <v>36</v>
      </c>
      <c r="BJ2" s="22" t="s">
        <v>37</v>
      </c>
      <c r="BK2" s="22"/>
      <c r="BL2" s="71" t="s">
        <v>14</v>
      </c>
      <c r="BM2" s="22" t="s">
        <v>39</v>
      </c>
      <c r="BN2" s="22" t="s">
        <v>40</v>
      </c>
      <c r="BO2" s="22" t="s">
        <v>41</v>
      </c>
      <c r="BP2" s="22"/>
      <c r="BQ2" s="23" t="s">
        <v>42</v>
      </c>
      <c r="BS2" s="25" t="s">
        <v>34</v>
      </c>
      <c r="BT2" s="25" t="s">
        <v>32</v>
      </c>
      <c r="BU2" s="25" t="s">
        <v>33</v>
      </c>
      <c r="BV2" s="25" t="s">
        <v>43</v>
      </c>
      <c r="BW2" s="25" t="s">
        <v>44</v>
      </c>
      <c r="BX2" s="25" t="s">
        <v>20</v>
      </c>
      <c r="BZ2">
        <v>180</v>
      </c>
      <c r="CB2">
        <v>240</v>
      </c>
      <c r="CD2">
        <v>300</v>
      </c>
      <c r="CF2" s="10" t="s">
        <v>18</v>
      </c>
      <c r="CH2" s="2" t="s">
        <v>0</v>
      </c>
      <c r="CI2" s="2" t="s">
        <v>1</v>
      </c>
      <c r="CJ2" s="3" t="s">
        <v>2</v>
      </c>
      <c r="CK2" s="3" t="s">
        <v>3</v>
      </c>
      <c r="CL2" s="3" t="s">
        <v>4</v>
      </c>
      <c r="CM2" s="3" t="s">
        <v>5</v>
      </c>
      <c r="CN2" s="3" t="s">
        <v>6</v>
      </c>
      <c r="CO2" s="26"/>
      <c r="CP2" s="27"/>
      <c r="CQ2" s="27"/>
      <c r="CR2" s="28"/>
      <c r="CS2" s="3"/>
      <c r="CT2" s="3"/>
      <c r="CU2" s="3"/>
      <c r="CV2" s="4"/>
    </row>
    <row r="3" spans="1:92" ht="15">
      <c r="A3" s="38"/>
      <c r="B3" s="40">
        <v>1</v>
      </c>
      <c r="C3" s="39"/>
      <c r="D3" s="58"/>
      <c r="E3" s="60"/>
      <c r="F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0"/>
      <c r="T3" s="59"/>
      <c r="U3" s="67"/>
      <c r="V3" s="68"/>
      <c r="W3" s="68"/>
      <c r="X3" s="68"/>
      <c r="Y3" s="68"/>
      <c r="Z3" s="68"/>
      <c r="AA3" s="68"/>
      <c r="AB3" s="61"/>
      <c r="AC3" s="62"/>
      <c r="AD3" s="62"/>
      <c r="AE3" s="62"/>
      <c r="AF3" s="62"/>
      <c r="AG3" s="62"/>
      <c r="AH3" s="62"/>
      <c r="AI3" s="69"/>
      <c r="AJ3" s="37"/>
      <c r="AK3" s="67"/>
      <c r="AL3" s="68"/>
      <c r="AM3" s="68"/>
      <c r="AN3" s="68"/>
      <c r="AO3" s="68"/>
      <c r="AP3" s="68"/>
      <c r="AQ3" s="68"/>
      <c r="AR3" s="70"/>
      <c r="AS3" s="62"/>
      <c r="AT3" s="62"/>
      <c r="AU3" s="62"/>
      <c r="AV3" s="62"/>
      <c r="AW3" s="62"/>
      <c r="AX3" s="62"/>
      <c r="AY3" s="62"/>
      <c r="AZ3" s="50">
        <f aca="true" t="shared" si="0" ref="AZ3:AZ25">COUNTIF(D3:AY3,"P")</f>
        <v>0</v>
      </c>
      <c r="BA3" s="51">
        <f aca="true" t="shared" si="1" ref="BA3:BG3">SUM(E3,U3,AK3)</f>
        <v>0</v>
      </c>
      <c r="BB3" s="52">
        <f t="shared" si="1"/>
        <v>0</v>
      </c>
      <c r="BC3" s="52">
        <f t="shared" si="1"/>
        <v>0</v>
      </c>
      <c r="BD3" s="52">
        <f t="shared" si="1"/>
        <v>0</v>
      </c>
      <c r="BE3" s="52">
        <f t="shared" si="1"/>
        <v>0</v>
      </c>
      <c r="BF3" s="52">
        <f t="shared" si="1"/>
        <v>0</v>
      </c>
      <c r="BG3" s="52">
        <f t="shared" si="1"/>
        <v>0</v>
      </c>
      <c r="BH3" s="52">
        <f>SUM(AR3,AB3,L3)</f>
        <v>0</v>
      </c>
      <c r="BI3" s="52">
        <f>SUM(AS3,AC3,M3)</f>
        <v>0</v>
      </c>
      <c r="BJ3" s="52">
        <f>SUM(AT3,AD3,N3)</f>
        <v>0</v>
      </c>
      <c r="BK3" s="52">
        <f>SUM(AU3,AE3,O3)</f>
        <v>0</v>
      </c>
      <c r="BL3" s="52">
        <f>IF(BK3&gt;=3,3,BK3)</f>
        <v>0</v>
      </c>
      <c r="BM3" s="52">
        <f>SUM(AV3,AF3,P3)</f>
        <v>0</v>
      </c>
      <c r="BN3" s="52">
        <f>SUM(AW3,AG3,Q3)</f>
        <v>0</v>
      </c>
      <c r="BO3" s="52">
        <f>SUM(AX3,AH3,R3)</f>
        <v>0</v>
      </c>
      <c r="BP3" s="53">
        <f>SUM(AY3,AI3,S3)</f>
        <v>0</v>
      </c>
      <c r="BQ3" s="53">
        <f>IF(BP3&gt;=3,3,BP3)</f>
        <v>0</v>
      </c>
      <c r="BR3" s="49"/>
      <c r="BS3" s="51">
        <f>(BA3*100)+(BB3*80)+(BC3*60)+(BD3*40)+(BE3*20)</f>
        <v>0</v>
      </c>
      <c r="BT3" s="52">
        <f>IF(BF3&gt;3,30,BF3*10)</f>
        <v>0</v>
      </c>
      <c r="BU3" s="52">
        <f>IF(BG3&gt;3,15,BG3*5)</f>
        <v>0</v>
      </c>
      <c r="BV3" s="52">
        <f>(BH3*200)+(BI3*100)+(BJ3*50)+(BL3*20)</f>
        <v>0</v>
      </c>
      <c r="BW3" s="52">
        <f aca="true" t="shared" si="2" ref="BW3:BW25">(BM3*100)+(BN3*50)+(BO3*25)+(BQ3*10)</f>
        <v>0</v>
      </c>
      <c r="BX3" s="53">
        <f>SUM(BS3:BW3)</f>
        <v>0</v>
      </c>
      <c r="BY3" s="49">
        <f aca="true" t="shared" si="3" ref="BY3:BY25">$BX3-(($BZ$2/3)*$AZ3)</f>
        <v>0</v>
      </c>
      <c r="BZ3" s="49" t="str">
        <f>IF(BY3&gt;0,3,"NAO")</f>
        <v>NAO</v>
      </c>
      <c r="CA3" s="49">
        <f aca="true" t="shared" si="4" ref="CA3:CA25">$BX3-(($CB$2/3)*$AZ3)</f>
        <v>0</v>
      </c>
      <c r="CB3" s="49" t="str">
        <f>IF(CA3&gt;0,4,"NAO")</f>
        <v>NAO</v>
      </c>
      <c r="CC3" s="49">
        <f aca="true" t="shared" si="5" ref="CC3:CC25">$BX3-(($CD$2/3)*$AZ3)</f>
        <v>0</v>
      </c>
      <c r="CD3" s="49">
        <f>IF(CC3&gt;=0,5,"NAO")</f>
        <v>5</v>
      </c>
      <c r="CE3" t="e">
        <f>(BX3)/(SUM(BX3:BX25))*100</f>
        <v>#DIV/0!</v>
      </c>
      <c r="CF3" t="e">
        <f aca="true" t="shared" si="6" ref="CF3:CF25">(BX3/(SUM($BX$3:$BX$25))*100)</f>
        <v>#DIV/0!</v>
      </c>
      <c r="CH3" t="e">
        <f aca="true" t="shared" si="7" ref="CH3:CH25">BA3/(SUM(BA$3:BA$25)/100)</f>
        <v>#DIV/0!</v>
      </c>
      <c r="CI3" t="e">
        <f aca="true" t="shared" si="8" ref="CI3:CI25">BB3/(SUM(BB$3:BB$25)/100)</f>
        <v>#DIV/0!</v>
      </c>
      <c r="CJ3" t="e">
        <f aca="true" t="shared" si="9" ref="CJ3:CJ25">BC3/(SUM(BC$3:BC$25)/100)</f>
        <v>#DIV/0!</v>
      </c>
      <c r="CK3" t="e">
        <f aca="true" t="shared" si="10" ref="CK3:CK25">BD3/(SUM(BD$3:BD$25)/100)</f>
        <v>#DIV/0!</v>
      </c>
      <c r="CL3" t="e">
        <f aca="true" t="shared" si="11" ref="CL3:CL25">BE3/(SUM(BE$3:BE$25)/100)</f>
        <v>#DIV/0!</v>
      </c>
      <c r="CM3" t="e">
        <f aca="true" t="shared" si="12" ref="CM3:CM25">BF3/(SUM(BF$3:BF$25)/100)</f>
        <v>#DIV/0!</v>
      </c>
      <c r="CN3" t="e">
        <f aca="true" t="shared" si="13" ref="CN3:CN25">BG3/(SUM(BG$3:BG$25)/100)</f>
        <v>#DIV/0!</v>
      </c>
    </row>
    <row r="4" spans="1:92" ht="15">
      <c r="A4" s="38"/>
      <c r="B4" s="40">
        <v>2</v>
      </c>
      <c r="C4" s="40"/>
      <c r="D4" s="58"/>
      <c r="E4" s="60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0"/>
      <c r="T4" s="59"/>
      <c r="U4" s="61"/>
      <c r="V4" s="62"/>
      <c r="W4" s="62"/>
      <c r="X4" s="62"/>
      <c r="Y4" s="62"/>
      <c r="Z4" s="62"/>
      <c r="AA4" s="62"/>
      <c r="AB4" s="61"/>
      <c r="AC4" s="62"/>
      <c r="AD4" s="62"/>
      <c r="AE4" s="62"/>
      <c r="AF4" s="62"/>
      <c r="AG4" s="62"/>
      <c r="AH4" s="62"/>
      <c r="AI4" s="69"/>
      <c r="AJ4" s="37"/>
      <c r="AK4" s="61"/>
      <c r="AL4" s="62"/>
      <c r="AM4" s="62"/>
      <c r="AN4" s="62"/>
      <c r="AO4" s="62"/>
      <c r="AP4" s="62"/>
      <c r="AQ4" s="62"/>
      <c r="AR4" s="70"/>
      <c r="AS4" s="62"/>
      <c r="AT4" s="62"/>
      <c r="AU4" s="62"/>
      <c r="AV4" s="62"/>
      <c r="AW4" s="62"/>
      <c r="AX4" s="62"/>
      <c r="AY4" s="62"/>
      <c r="AZ4" s="50">
        <f t="shared" si="0"/>
        <v>0</v>
      </c>
      <c r="BA4" s="51">
        <f aca="true" t="shared" si="14" ref="BA4:BA25">SUM(E4,U4,AK4)</f>
        <v>0</v>
      </c>
      <c r="BB4" s="52">
        <f aca="true" t="shared" si="15" ref="BB4:BB25">SUM(F4,V4,AL4)</f>
        <v>0</v>
      </c>
      <c r="BC4" s="52">
        <f aca="true" t="shared" si="16" ref="BC4:BC25">SUM(G4,W4,AM4)</f>
        <v>0</v>
      </c>
      <c r="BD4" s="52">
        <f aca="true" t="shared" si="17" ref="BD4:BD25">SUM(H4,X4,AN4)</f>
        <v>0</v>
      </c>
      <c r="BE4" s="52">
        <f aca="true" t="shared" si="18" ref="BE4:BE25">SUM(I4,Y4,AO4)</f>
        <v>0</v>
      </c>
      <c r="BF4" s="52">
        <f aca="true" t="shared" si="19" ref="BF4:BF25">SUM(J4,Z4,AP4)</f>
        <v>0</v>
      </c>
      <c r="BG4" s="52">
        <f aca="true" t="shared" si="20" ref="BG4:BG25">SUM(K4,AA4,AQ4)</f>
        <v>0</v>
      </c>
      <c r="BH4" s="52">
        <f aca="true" t="shared" si="21" ref="BH4:BH25">SUM(AR4,AB4,L4)</f>
        <v>0</v>
      </c>
      <c r="BI4" s="52">
        <f aca="true" t="shared" si="22" ref="BI4:BI25">SUM(AS4,AC4,M4)</f>
        <v>0</v>
      </c>
      <c r="BJ4" s="52">
        <f aca="true" t="shared" si="23" ref="BJ4:BJ25">SUM(AT4,AD4,N4)</f>
        <v>0</v>
      </c>
      <c r="BK4" s="52">
        <f aca="true" t="shared" si="24" ref="BK4:BK25">SUM(AU4,AE4,O4)</f>
        <v>0</v>
      </c>
      <c r="BL4" s="52">
        <f aca="true" t="shared" si="25" ref="BL4:BL25">IF(BK4&gt;=3,3,BK4)</f>
        <v>0</v>
      </c>
      <c r="BM4" s="52">
        <f aca="true" t="shared" si="26" ref="BM4:BM25">SUM(AV4,AF4,P4)</f>
        <v>0</v>
      </c>
      <c r="BN4" s="52">
        <f aca="true" t="shared" si="27" ref="BN4:BN25">SUM(AW4,AG4,Q4)</f>
        <v>0</v>
      </c>
      <c r="BO4" s="52">
        <f aca="true" t="shared" si="28" ref="BO4:BO25">SUM(AX4,AH4,R4)</f>
        <v>0</v>
      </c>
      <c r="BP4" s="53">
        <f aca="true" t="shared" si="29" ref="BP4:BP25">SUM(AY4,AI4,S4)</f>
        <v>0</v>
      </c>
      <c r="BQ4" s="53">
        <f aca="true" t="shared" si="30" ref="BQ4:BQ25">IF(BP4&gt;=3,3,BP4)</f>
        <v>0</v>
      </c>
      <c r="BR4" s="49"/>
      <c r="BS4" s="51">
        <f aca="true" t="shared" si="31" ref="BS4:BS25">(BA4*100)+(BB4*80)+(BC4*60)+(BD4*40)+(BE4*20)</f>
        <v>0</v>
      </c>
      <c r="BT4" s="52">
        <f aca="true" t="shared" si="32" ref="BT4:BT25">IF(BF4&gt;3,30,BF4*10)</f>
        <v>0</v>
      </c>
      <c r="BU4" s="52">
        <f aca="true" t="shared" si="33" ref="BU4:BU25">IF(BG4&gt;3,15,BG4*5)</f>
        <v>0</v>
      </c>
      <c r="BV4" s="52">
        <f aca="true" t="shared" si="34" ref="BV4:BV25">(BH4*200)+(BI4*100)+(BJ4*50)+(BL4*20)</f>
        <v>0</v>
      </c>
      <c r="BW4" s="52">
        <f t="shared" si="2"/>
        <v>0</v>
      </c>
      <c r="BX4" s="53">
        <f aca="true" t="shared" si="35" ref="BX4:BX25">SUM(BS4:BW4)</f>
        <v>0</v>
      </c>
      <c r="BY4" s="49">
        <f t="shared" si="3"/>
        <v>0</v>
      </c>
      <c r="BZ4" s="49" t="str">
        <f aca="true" t="shared" si="36" ref="BZ4:BZ25">IF(BY4&gt;0,3,"NAO")</f>
        <v>NAO</v>
      </c>
      <c r="CA4" s="49">
        <f t="shared" si="4"/>
        <v>0</v>
      </c>
      <c r="CB4" s="49" t="str">
        <f aca="true" t="shared" si="37" ref="CB4:CB25">IF(CA4&gt;0,4,"NAO")</f>
        <v>NAO</v>
      </c>
      <c r="CC4" s="49">
        <f t="shared" si="5"/>
        <v>0</v>
      </c>
      <c r="CD4" s="49">
        <f aca="true" t="shared" si="38" ref="CD4:CD25">IF(CC4&gt;=0,5,"NAO")</f>
        <v>5</v>
      </c>
      <c r="CE4" t="e">
        <f>(BX4)/(SUM(BX4:BX26))*100</f>
        <v>#DIV/0!</v>
      </c>
      <c r="CF4" t="e">
        <f t="shared" si="6"/>
        <v>#DIV/0!</v>
      </c>
      <c r="CH4" t="e">
        <f t="shared" si="7"/>
        <v>#DIV/0!</v>
      </c>
      <c r="CI4" t="e">
        <f t="shared" si="8"/>
        <v>#DIV/0!</v>
      </c>
      <c r="CJ4" t="e">
        <f t="shared" si="9"/>
        <v>#DIV/0!</v>
      </c>
      <c r="CK4" t="e">
        <f t="shared" si="10"/>
        <v>#DIV/0!</v>
      </c>
      <c r="CL4" t="e">
        <f t="shared" si="11"/>
        <v>#DIV/0!</v>
      </c>
      <c r="CM4" t="e">
        <f t="shared" si="12"/>
        <v>#DIV/0!</v>
      </c>
      <c r="CN4" t="e">
        <f t="shared" si="13"/>
        <v>#DIV/0!</v>
      </c>
    </row>
    <row r="5" spans="1:92" ht="15">
      <c r="A5" s="38"/>
      <c r="B5" s="40">
        <v>3</v>
      </c>
      <c r="C5" s="40"/>
      <c r="D5" s="58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0"/>
      <c r="T5" s="59"/>
      <c r="U5" s="61"/>
      <c r="V5" s="62"/>
      <c r="W5" s="62"/>
      <c r="X5" s="62"/>
      <c r="Y5" s="62"/>
      <c r="Z5" s="62"/>
      <c r="AA5" s="62"/>
      <c r="AB5" s="61"/>
      <c r="AC5" s="62"/>
      <c r="AD5" s="62"/>
      <c r="AE5" s="62"/>
      <c r="AF5" s="62"/>
      <c r="AG5" s="62"/>
      <c r="AH5" s="62"/>
      <c r="AI5" s="69"/>
      <c r="AJ5" s="37"/>
      <c r="AK5" s="61"/>
      <c r="AL5" s="62"/>
      <c r="AM5" s="62"/>
      <c r="AN5" s="62"/>
      <c r="AO5" s="62"/>
      <c r="AP5" s="62"/>
      <c r="AQ5" s="62"/>
      <c r="AR5" s="70"/>
      <c r="AS5" s="62"/>
      <c r="AT5" s="62"/>
      <c r="AU5" s="62"/>
      <c r="AV5" s="62"/>
      <c r="AW5" s="62"/>
      <c r="AX5" s="62"/>
      <c r="AY5" s="62"/>
      <c r="AZ5" s="50">
        <f t="shared" si="0"/>
        <v>0</v>
      </c>
      <c r="BA5" s="51">
        <f t="shared" si="14"/>
        <v>0</v>
      </c>
      <c r="BB5" s="52">
        <f t="shared" si="15"/>
        <v>0</v>
      </c>
      <c r="BC5" s="52">
        <f t="shared" si="16"/>
        <v>0</v>
      </c>
      <c r="BD5" s="52">
        <f t="shared" si="17"/>
        <v>0</v>
      </c>
      <c r="BE5" s="52">
        <f t="shared" si="18"/>
        <v>0</v>
      </c>
      <c r="BF5" s="52">
        <f t="shared" si="19"/>
        <v>0</v>
      </c>
      <c r="BG5" s="52">
        <f t="shared" si="20"/>
        <v>0</v>
      </c>
      <c r="BH5" s="52">
        <f t="shared" si="21"/>
        <v>0</v>
      </c>
      <c r="BI5" s="52">
        <f t="shared" si="22"/>
        <v>0</v>
      </c>
      <c r="BJ5" s="52">
        <f t="shared" si="23"/>
        <v>0</v>
      </c>
      <c r="BK5" s="52">
        <f t="shared" si="24"/>
        <v>0</v>
      </c>
      <c r="BL5" s="52">
        <f t="shared" si="25"/>
        <v>0</v>
      </c>
      <c r="BM5" s="52">
        <f t="shared" si="26"/>
        <v>0</v>
      </c>
      <c r="BN5" s="52">
        <f t="shared" si="27"/>
        <v>0</v>
      </c>
      <c r="BO5" s="52">
        <f t="shared" si="28"/>
        <v>0</v>
      </c>
      <c r="BP5" s="53">
        <f t="shared" si="29"/>
        <v>0</v>
      </c>
      <c r="BQ5" s="53">
        <f t="shared" si="30"/>
        <v>0</v>
      </c>
      <c r="BR5" s="49"/>
      <c r="BS5" s="51">
        <f t="shared" si="31"/>
        <v>0</v>
      </c>
      <c r="BT5" s="52">
        <f t="shared" si="32"/>
        <v>0</v>
      </c>
      <c r="BU5" s="52">
        <f t="shared" si="33"/>
        <v>0</v>
      </c>
      <c r="BV5" s="52">
        <f t="shared" si="34"/>
        <v>0</v>
      </c>
      <c r="BW5" s="52">
        <f t="shared" si="2"/>
        <v>0</v>
      </c>
      <c r="BX5" s="53">
        <f t="shared" si="35"/>
        <v>0</v>
      </c>
      <c r="BY5" s="49">
        <f t="shared" si="3"/>
        <v>0</v>
      </c>
      <c r="BZ5" s="49" t="str">
        <f t="shared" si="36"/>
        <v>NAO</v>
      </c>
      <c r="CA5" s="49">
        <f t="shared" si="4"/>
        <v>0</v>
      </c>
      <c r="CB5" s="49" t="str">
        <f t="shared" si="37"/>
        <v>NAO</v>
      </c>
      <c r="CC5" s="49">
        <f t="shared" si="5"/>
        <v>0</v>
      </c>
      <c r="CD5" s="49">
        <f t="shared" si="38"/>
        <v>5</v>
      </c>
      <c r="CE5" t="e">
        <f>(BX5)/(SUM(BX5:BX27))*100</f>
        <v>#DIV/0!</v>
      </c>
      <c r="CF5" t="e">
        <f t="shared" si="6"/>
        <v>#DIV/0!</v>
      </c>
      <c r="CH5" t="e">
        <f t="shared" si="7"/>
        <v>#DIV/0!</v>
      </c>
      <c r="CI5" t="e">
        <f t="shared" si="8"/>
        <v>#DIV/0!</v>
      </c>
      <c r="CJ5" t="e">
        <f t="shared" si="9"/>
        <v>#DIV/0!</v>
      </c>
      <c r="CK5" t="e">
        <f t="shared" si="10"/>
        <v>#DIV/0!</v>
      </c>
      <c r="CL5" t="e">
        <f t="shared" si="11"/>
        <v>#DIV/0!</v>
      </c>
      <c r="CM5" t="e">
        <f t="shared" si="12"/>
        <v>#DIV/0!</v>
      </c>
      <c r="CN5" t="e">
        <f t="shared" si="13"/>
        <v>#DIV/0!</v>
      </c>
    </row>
    <row r="6" spans="1:92" ht="15">
      <c r="A6" s="38"/>
      <c r="B6" s="40">
        <v>4</v>
      </c>
      <c r="C6" s="40"/>
      <c r="D6" s="58"/>
      <c r="E6" s="60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0"/>
      <c r="T6" s="59"/>
      <c r="U6" s="61"/>
      <c r="V6" s="62"/>
      <c r="W6" s="62"/>
      <c r="X6" s="62"/>
      <c r="Y6" s="62"/>
      <c r="Z6" s="62"/>
      <c r="AA6" s="62"/>
      <c r="AB6" s="61"/>
      <c r="AC6" s="62"/>
      <c r="AD6" s="62"/>
      <c r="AE6" s="62"/>
      <c r="AF6" s="62"/>
      <c r="AG6" s="62"/>
      <c r="AH6" s="62"/>
      <c r="AI6" s="69"/>
      <c r="AJ6" s="37"/>
      <c r="AK6" s="61"/>
      <c r="AL6" s="62"/>
      <c r="AM6" s="62"/>
      <c r="AN6" s="62"/>
      <c r="AO6" s="62"/>
      <c r="AP6" s="62"/>
      <c r="AQ6" s="62"/>
      <c r="AR6" s="70"/>
      <c r="AS6" s="62"/>
      <c r="AT6" s="62"/>
      <c r="AU6" s="62"/>
      <c r="AV6" s="62"/>
      <c r="AW6" s="62"/>
      <c r="AX6" s="62"/>
      <c r="AY6" s="62"/>
      <c r="AZ6" s="50">
        <f t="shared" si="0"/>
        <v>0</v>
      </c>
      <c r="BA6" s="51">
        <f t="shared" si="14"/>
        <v>0</v>
      </c>
      <c r="BB6" s="52">
        <f t="shared" si="15"/>
        <v>0</v>
      </c>
      <c r="BC6" s="52">
        <f t="shared" si="16"/>
        <v>0</v>
      </c>
      <c r="BD6" s="52">
        <f t="shared" si="17"/>
        <v>0</v>
      </c>
      <c r="BE6" s="52">
        <f t="shared" si="18"/>
        <v>0</v>
      </c>
      <c r="BF6" s="52">
        <f t="shared" si="19"/>
        <v>0</v>
      </c>
      <c r="BG6" s="52">
        <f t="shared" si="20"/>
        <v>0</v>
      </c>
      <c r="BH6" s="52">
        <f t="shared" si="21"/>
        <v>0</v>
      </c>
      <c r="BI6" s="52">
        <f t="shared" si="22"/>
        <v>0</v>
      </c>
      <c r="BJ6" s="52">
        <f t="shared" si="23"/>
        <v>0</v>
      </c>
      <c r="BK6" s="52">
        <f t="shared" si="24"/>
        <v>0</v>
      </c>
      <c r="BL6" s="52">
        <f t="shared" si="25"/>
        <v>0</v>
      </c>
      <c r="BM6" s="52">
        <f t="shared" si="26"/>
        <v>0</v>
      </c>
      <c r="BN6" s="52">
        <f t="shared" si="27"/>
        <v>0</v>
      </c>
      <c r="BO6" s="52">
        <f t="shared" si="28"/>
        <v>0</v>
      </c>
      <c r="BP6" s="53">
        <f t="shared" si="29"/>
        <v>0</v>
      </c>
      <c r="BQ6" s="53">
        <f t="shared" si="30"/>
        <v>0</v>
      </c>
      <c r="BR6" s="49"/>
      <c r="BS6" s="51">
        <f t="shared" si="31"/>
        <v>0</v>
      </c>
      <c r="BT6" s="52">
        <f t="shared" si="32"/>
        <v>0</v>
      </c>
      <c r="BU6" s="52">
        <f t="shared" si="33"/>
        <v>0</v>
      </c>
      <c r="BV6" s="52">
        <f t="shared" si="34"/>
        <v>0</v>
      </c>
      <c r="BW6" s="52">
        <f t="shared" si="2"/>
        <v>0</v>
      </c>
      <c r="BX6" s="53">
        <f t="shared" si="35"/>
        <v>0</v>
      </c>
      <c r="BY6" s="49">
        <f t="shared" si="3"/>
        <v>0</v>
      </c>
      <c r="BZ6" s="49" t="str">
        <f t="shared" si="36"/>
        <v>NAO</v>
      </c>
      <c r="CA6" s="49">
        <f t="shared" si="4"/>
        <v>0</v>
      </c>
      <c r="CB6" s="49" t="str">
        <f t="shared" si="37"/>
        <v>NAO</v>
      </c>
      <c r="CC6" s="49">
        <f t="shared" si="5"/>
        <v>0</v>
      </c>
      <c r="CD6" s="49">
        <f t="shared" si="38"/>
        <v>5</v>
      </c>
      <c r="CE6" t="e">
        <f>(BX6)/(SUM(BX6:BX28))*100</f>
        <v>#DIV/0!</v>
      </c>
      <c r="CF6" t="e">
        <f t="shared" si="6"/>
        <v>#DIV/0!</v>
      </c>
      <c r="CH6" t="e">
        <f t="shared" si="7"/>
        <v>#DIV/0!</v>
      </c>
      <c r="CI6" t="e">
        <f t="shared" si="8"/>
        <v>#DIV/0!</v>
      </c>
      <c r="CJ6" t="e">
        <f t="shared" si="9"/>
        <v>#DIV/0!</v>
      </c>
      <c r="CK6" t="e">
        <f t="shared" si="10"/>
        <v>#DIV/0!</v>
      </c>
      <c r="CL6" t="e">
        <f t="shared" si="11"/>
        <v>#DIV/0!</v>
      </c>
      <c r="CM6" t="e">
        <f t="shared" si="12"/>
        <v>#DIV/0!</v>
      </c>
      <c r="CN6" t="e">
        <f t="shared" si="13"/>
        <v>#DIV/0!</v>
      </c>
    </row>
    <row r="7" spans="1:92" ht="15">
      <c r="A7" s="38"/>
      <c r="B7" s="40">
        <v>5</v>
      </c>
      <c r="C7" s="40"/>
      <c r="D7" s="58"/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0"/>
      <c r="T7" s="59"/>
      <c r="U7" s="61"/>
      <c r="V7" s="62"/>
      <c r="W7" s="62"/>
      <c r="X7" s="62"/>
      <c r="Y7" s="62"/>
      <c r="Z7" s="62"/>
      <c r="AA7" s="62"/>
      <c r="AB7" s="61"/>
      <c r="AC7" s="62"/>
      <c r="AD7" s="62"/>
      <c r="AE7" s="62"/>
      <c r="AF7" s="62"/>
      <c r="AG7" s="62"/>
      <c r="AH7" s="62"/>
      <c r="AI7" s="69"/>
      <c r="AJ7" s="37"/>
      <c r="AK7" s="61"/>
      <c r="AL7" s="62"/>
      <c r="AM7" s="62"/>
      <c r="AN7" s="62"/>
      <c r="AO7" s="62"/>
      <c r="AP7" s="62"/>
      <c r="AQ7" s="62"/>
      <c r="AR7" s="70"/>
      <c r="AS7" s="62"/>
      <c r="AT7" s="62"/>
      <c r="AU7" s="62"/>
      <c r="AV7" s="62"/>
      <c r="AW7" s="62"/>
      <c r="AX7" s="62"/>
      <c r="AY7" s="62"/>
      <c r="AZ7" s="50">
        <f t="shared" si="0"/>
        <v>0</v>
      </c>
      <c r="BA7" s="51">
        <f t="shared" si="14"/>
        <v>0</v>
      </c>
      <c r="BB7" s="52">
        <f t="shared" si="15"/>
        <v>0</v>
      </c>
      <c r="BC7" s="52">
        <f t="shared" si="16"/>
        <v>0</v>
      </c>
      <c r="BD7" s="52">
        <f t="shared" si="17"/>
        <v>0</v>
      </c>
      <c r="BE7" s="52">
        <f t="shared" si="18"/>
        <v>0</v>
      </c>
      <c r="BF7" s="52">
        <f t="shared" si="19"/>
        <v>0</v>
      </c>
      <c r="BG7" s="52">
        <f t="shared" si="20"/>
        <v>0</v>
      </c>
      <c r="BH7" s="52">
        <f t="shared" si="21"/>
        <v>0</v>
      </c>
      <c r="BI7" s="52">
        <f t="shared" si="22"/>
        <v>0</v>
      </c>
      <c r="BJ7" s="52">
        <f t="shared" si="23"/>
        <v>0</v>
      </c>
      <c r="BK7" s="52">
        <f t="shared" si="24"/>
        <v>0</v>
      </c>
      <c r="BL7" s="52">
        <f t="shared" si="25"/>
        <v>0</v>
      </c>
      <c r="BM7" s="52">
        <f t="shared" si="26"/>
        <v>0</v>
      </c>
      <c r="BN7" s="52">
        <f t="shared" si="27"/>
        <v>0</v>
      </c>
      <c r="BO7" s="52">
        <f t="shared" si="28"/>
        <v>0</v>
      </c>
      <c r="BP7" s="53">
        <f t="shared" si="29"/>
        <v>0</v>
      </c>
      <c r="BQ7" s="53">
        <f t="shared" si="30"/>
        <v>0</v>
      </c>
      <c r="BR7" s="49"/>
      <c r="BS7" s="51">
        <f t="shared" si="31"/>
        <v>0</v>
      </c>
      <c r="BT7" s="52">
        <f t="shared" si="32"/>
        <v>0</v>
      </c>
      <c r="BU7" s="52">
        <f t="shared" si="33"/>
        <v>0</v>
      </c>
      <c r="BV7" s="52">
        <f t="shared" si="34"/>
        <v>0</v>
      </c>
      <c r="BW7" s="52">
        <f t="shared" si="2"/>
        <v>0</v>
      </c>
      <c r="BX7" s="53">
        <f t="shared" si="35"/>
        <v>0</v>
      </c>
      <c r="BY7" s="49">
        <f t="shared" si="3"/>
        <v>0</v>
      </c>
      <c r="BZ7" s="49" t="str">
        <f t="shared" si="36"/>
        <v>NAO</v>
      </c>
      <c r="CA7" s="49">
        <f t="shared" si="4"/>
        <v>0</v>
      </c>
      <c r="CB7" s="49" t="str">
        <f t="shared" si="37"/>
        <v>NAO</v>
      </c>
      <c r="CC7" s="49">
        <f t="shared" si="5"/>
        <v>0</v>
      </c>
      <c r="CD7" s="49">
        <f t="shared" si="38"/>
        <v>5</v>
      </c>
      <c r="CE7" t="e">
        <f>(BX7)/(SUM(BX7:BX29))*100</f>
        <v>#DIV/0!</v>
      </c>
      <c r="CF7" t="e">
        <f t="shared" si="6"/>
        <v>#DIV/0!</v>
      </c>
      <c r="CH7" t="e">
        <f t="shared" si="7"/>
        <v>#DIV/0!</v>
      </c>
      <c r="CI7" t="e">
        <f t="shared" si="8"/>
        <v>#DIV/0!</v>
      </c>
      <c r="CJ7" t="e">
        <f t="shared" si="9"/>
        <v>#DIV/0!</v>
      </c>
      <c r="CK7" t="e">
        <f t="shared" si="10"/>
        <v>#DIV/0!</v>
      </c>
      <c r="CL7" t="e">
        <f t="shared" si="11"/>
        <v>#DIV/0!</v>
      </c>
      <c r="CM7" t="e">
        <f t="shared" si="12"/>
        <v>#DIV/0!</v>
      </c>
      <c r="CN7" t="e">
        <f t="shared" si="13"/>
        <v>#DIV/0!</v>
      </c>
    </row>
    <row r="8" spans="1:92" ht="15">
      <c r="A8" s="38"/>
      <c r="B8" s="40">
        <v>6</v>
      </c>
      <c r="C8" s="40"/>
      <c r="D8" s="58"/>
      <c r="E8" s="60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0"/>
      <c r="T8" s="59"/>
      <c r="U8" s="61"/>
      <c r="V8" s="62"/>
      <c r="W8" s="62"/>
      <c r="X8" s="62"/>
      <c r="Y8" s="62"/>
      <c r="Z8" s="62"/>
      <c r="AA8" s="62"/>
      <c r="AB8" s="61"/>
      <c r="AC8" s="62"/>
      <c r="AD8" s="62"/>
      <c r="AE8" s="62"/>
      <c r="AF8" s="62"/>
      <c r="AG8" s="62"/>
      <c r="AH8" s="62"/>
      <c r="AI8" s="69"/>
      <c r="AJ8" s="37"/>
      <c r="AK8" s="61"/>
      <c r="AL8" s="62"/>
      <c r="AM8" s="62"/>
      <c r="AN8" s="62"/>
      <c r="AO8" s="62"/>
      <c r="AP8" s="62"/>
      <c r="AQ8" s="62"/>
      <c r="AR8" s="70"/>
      <c r="AS8" s="62"/>
      <c r="AT8" s="62"/>
      <c r="AU8" s="62"/>
      <c r="AV8" s="62"/>
      <c r="AW8" s="62"/>
      <c r="AX8" s="62"/>
      <c r="AY8" s="62"/>
      <c r="AZ8" s="50">
        <f t="shared" si="0"/>
        <v>0</v>
      </c>
      <c r="BA8" s="51">
        <f t="shared" si="14"/>
        <v>0</v>
      </c>
      <c r="BB8" s="52">
        <f t="shared" si="15"/>
        <v>0</v>
      </c>
      <c r="BC8" s="52">
        <f t="shared" si="16"/>
        <v>0</v>
      </c>
      <c r="BD8" s="52">
        <f t="shared" si="17"/>
        <v>0</v>
      </c>
      <c r="BE8" s="52">
        <f t="shared" si="18"/>
        <v>0</v>
      </c>
      <c r="BF8" s="52">
        <f t="shared" si="19"/>
        <v>0</v>
      </c>
      <c r="BG8" s="52">
        <f t="shared" si="20"/>
        <v>0</v>
      </c>
      <c r="BH8" s="52">
        <f t="shared" si="21"/>
        <v>0</v>
      </c>
      <c r="BI8" s="52">
        <f t="shared" si="22"/>
        <v>0</v>
      </c>
      <c r="BJ8" s="52">
        <f t="shared" si="23"/>
        <v>0</v>
      </c>
      <c r="BK8" s="52">
        <f t="shared" si="24"/>
        <v>0</v>
      </c>
      <c r="BL8" s="52">
        <f t="shared" si="25"/>
        <v>0</v>
      </c>
      <c r="BM8" s="52">
        <f t="shared" si="26"/>
        <v>0</v>
      </c>
      <c r="BN8" s="52">
        <f t="shared" si="27"/>
        <v>0</v>
      </c>
      <c r="BO8" s="52">
        <f t="shared" si="28"/>
        <v>0</v>
      </c>
      <c r="BP8" s="53">
        <f t="shared" si="29"/>
        <v>0</v>
      </c>
      <c r="BQ8" s="53">
        <f t="shared" si="30"/>
        <v>0</v>
      </c>
      <c r="BR8" s="49"/>
      <c r="BS8" s="51">
        <f t="shared" si="31"/>
        <v>0</v>
      </c>
      <c r="BT8" s="52">
        <f t="shared" si="32"/>
        <v>0</v>
      </c>
      <c r="BU8" s="52">
        <f t="shared" si="33"/>
        <v>0</v>
      </c>
      <c r="BV8" s="52">
        <f t="shared" si="34"/>
        <v>0</v>
      </c>
      <c r="BW8" s="52">
        <f t="shared" si="2"/>
        <v>0</v>
      </c>
      <c r="BX8" s="53">
        <f t="shared" si="35"/>
        <v>0</v>
      </c>
      <c r="BY8" s="49">
        <f t="shared" si="3"/>
        <v>0</v>
      </c>
      <c r="BZ8" s="49" t="str">
        <f t="shared" si="36"/>
        <v>NAO</v>
      </c>
      <c r="CA8" s="49">
        <f t="shared" si="4"/>
        <v>0</v>
      </c>
      <c r="CB8" s="49" t="str">
        <f t="shared" si="37"/>
        <v>NAO</v>
      </c>
      <c r="CC8" s="49">
        <f t="shared" si="5"/>
        <v>0</v>
      </c>
      <c r="CD8" s="49">
        <f t="shared" si="38"/>
        <v>5</v>
      </c>
      <c r="CE8" t="e">
        <f>(BX8)/(SUM(BX8:BX32))*100</f>
        <v>#DIV/0!</v>
      </c>
      <c r="CF8" t="e">
        <f t="shared" si="6"/>
        <v>#DIV/0!</v>
      </c>
      <c r="CH8" t="e">
        <f t="shared" si="7"/>
        <v>#DIV/0!</v>
      </c>
      <c r="CI8" t="e">
        <f t="shared" si="8"/>
        <v>#DIV/0!</v>
      </c>
      <c r="CJ8" t="e">
        <f t="shared" si="9"/>
        <v>#DIV/0!</v>
      </c>
      <c r="CK8" t="e">
        <f t="shared" si="10"/>
        <v>#DIV/0!</v>
      </c>
      <c r="CL8" t="e">
        <f t="shared" si="11"/>
        <v>#DIV/0!</v>
      </c>
      <c r="CM8" t="e">
        <f t="shared" si="12"/>
        <v>#DIV/0!</v>
      </c>
      <c r="CN8" t="e">
        <f t="shared" si="13"/>
        <v>#DIV/0!</v>
      </c>
    </row>
    <row r="9" spans="1:92" ht="15">
      <c r="A9" s="38"/>
      <c r="B9" s="40">
        <v>7</v>
      </c>
      <c r="C9" s="40"/>
      <c r="D9" s="58"/>
      <c r="E9" s="6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0"/>
      <c r="T9" s="59"/>
      <c r="U9" s="61"/>
      <c r="V9" s="62"/>
      <c r="W9" s="62"/>
      <c r="X9" s="62"/>
      <c r="Y9" s="62"/>
      <c r="Z9" s="62"/>
      <c r="AA9" s="62"/>
      <c r="AB9" s="61"/>
      <c r="AC9" s="62"/>
      <c r="AD9" s="62"/>
      <c r="AE9" s="62"/>
      <c r="AF9" s="62"/>
      <c r="AG9" s="62"/>
      <c r="AH9" s="62"/>
      <c r="AI9" s="69"/>
      <c r="AJ9" s="37"/>
      <c r="AK9" s="61"/>
      <c r="AL9" s="62"/>
      <c r="AM9" s="62"/>
      <c r="AN9" s="62"/>
      <c r="AO9" s="62"/>
      <c r="AP9" s="62"/>
      <c r="AQ9" s="62"/>
      <c r="AR9" s="70"/>
      <c r="AS9" s="62"/>
      <c r="AT9" s="62"/>
      <c r="AU9" s="62"/>
      <c r="AV9" s="62"/>
      <c r="AW9" s="62"/>
      <c r="AX9" s="62"/>
      <c r="AY9" s="62"/>
      <c r="AZ9" s="50">
        <f t="shared" si="0"/>
        <v>0</v>
      </c>
      <c r="BA9" s="51">
        <f t="shared" si="14"/>
        <v>0</v>
      </c>
      <c r="BB9" s="52">
        <f t="shared" si="15"/>
        <v>0</v>
      </c>
      <c r="BC9" s="52">
        <f t="shared" si="16"/>
        <v>0</v>
      </c>
      <c r="BD9" s="52">
        <f t="shared" si="17"/>
        <v>0</v>
      </c>
      <c r="BE9" s="52">
        <f t="shared" si="18"/>
        <v>0</v>
      </c>
      <c r="BF9" s="52">
        <f t="shared" si="19"/>
        <v>0</v>
      </c>
      <c r="BG9" s="52">
        <f t="shared" si="20"/>
        <v>0</v>
      </c>
      <c r="BH9" s="52">
        <f t="shared" si="21"/>
        <v>0</v>
      </c>
      <c r="BI9" s="52">
        <f t="shared" si="22"/>
        <v>0</v>
      </c>
      <c r="BJ9" s="52">
        <f t="shared" si="23"/>
        <v>0</v>
      </c>
      <c r="BK9" s="52">
        <f t="shared" si="24"/>
        <v>0</v>
      </c>
      <c r="BL9" s="52">
        <f t="shared" si="25"/>
        <v>0</v>
      </c>
      <c r="BM9" s="52">
        <f t="shared" si="26"/>
        <v>0</v>
      </c>
      <c r="BN9" s="52">
        <f t="shared" si="27"/>
        <v>0</v>
      </c>
      <c r="BO9" s="52">
        <f t="shared" si="28"/>
        <v>0</v>
      </c>
      <c r="BP9" s="53">
        <f t="shared" si="29"/>
        <v>0</v>
      </c>
      <c r="BQ9" s="53">
        <f t="shared" si="30"/>
        <v>0</v>
      </c>
      <c r="BR9" s="49"/>
      <c r="BS9" s="51">
        <f t="shared" si="31"/>
        <v>0</v>
      </c>
      <c r="BT9" s="52">
        <f t="shared" si="32"/>
        <v>0</v>
      </c>
      <c r="BU9" s="52">
        <f t="shared" si="33"/>
        <v>0</v>
      </c>
      <c r="BV9" s="52">
        <f t="shared" si="34"/>
        <v>0</v>
      </c>
      <c r="BW9" s="52">
        <f t="shared" si="2"/>
        <v>0</v>
      </c>
      <c r="BX9" s="53">
        <f t="shared" si="35"/>
        <v>0</v>
      </c>
      <c r="BY9" s="49">
        <f t="shared" si="3"/>
        <v>0</v>
      </c>
      <c r="BZ9" s="49" t="str">
        <f t="shared" si="36"/>
        <v>NAO</v>
      </c>
      <c r="CA9" s="49">
        <f t="shared" si="4"/>
        <v>0</v>
      </c>
      <c r="CB9" s="49" t="str">
        <f t="shared" si="37"/>
        <v>NAO</v>
      </c>
      <c r="CC9" s="49">
        <f t="shared" si="5"/>
        <v>0</v>
      </c>
      <c r="CD9" s="49">
        <f t="shared" si="38"/>
        <v>5</v>
      </c>
      <c r="CE9" t="e">
        <f>(BX9)/(SUM(BX9:BX34))*100</f>
        <v>#DIV/0!</v>
      </c>
      <c r="CF9" t="e">
        <f t="shared" si="6"/>
        <v>#DIV/0!</v>
      </c>
      <c r="CH9" t="e">
        <f t="shared" si="7"/>
        <v>#DIV/0!</v>
      </c>
      <c r="CI9" t="e">
        <f t="shared" si="8"/>
        <v>#DIV/0!</v>
      </c>
      <c r="CJ9" t="e">
        <f t="shared" si="9"/>
        <v>#DIV/0!</v>
      </c>
      <c r="CK9" t="e">
        <f t="shared" si="10"/>
        <v>#DIV/0!</v>
      </c>
      <c r="CL9" t="e">
        <f t="shared" si="11"/>
        <v>#DIV/0!</v>
      </c>
      <c r="CM9" t="e">
        <f t="shared" si="12"/>
        <v>#DIV/0!</v>
      </c>
      <c r="CN9" t="e">
        <f t="shared" si="13"/>
        <v>#DIV/0!</v>
      </c>
    </row>
    <row r="10" spans="1:92" ht="15">
      <c r="A10" s="38"/>
      <c r="B10" s="40">
        <v>8</v>
      </c>
      <c r="C10" s="40"/>
      <c r="D10" s="58"/>
      <c r="E10" s="6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0"/>
      <c r="T10" s="59"/>
      <c r="U10" s="61"/>
      <c r="V10" s="62"/>
      <c r="W10" s="62"/>
      <c r="X10" s="62"/>
      <c r="Y10" s="62"/>
      <c r="Z10" s="62"/>
      <c r="AA10" s="62"/>
      <c r="AB10" s="61"/>
      <c r="AC10" s="62"/>
      <c r="AD10" s="62"/>
      <c r="AE10" s="62"/>
      <c r="AF10" s="62"/>
      <c r="AG10" s="62"/>
      <c r="AH10" s="62"/>
      <c r="AI10" s="69"/>
      <c r="AJ10" s="37"/>
      <c r="AK10" s="61"/>
      <c r="AL10" s="62"/>
      <c r="AM10" s="62"/>
      <c r="AN10" s="62"/>
      <c r="AO10" s="62"/>
      <c r="AP10" s="62"/>
      <c r="AQ10" s="62"/>
      <c r="AR10" s="70"/>
      <c r="AS10" s="62"/>
      <c r="AT10" s="62"/>
      <c r="AU10" s="62"/>
      <c r="AV10" s="62"/>
      <c r="AW10" s="62"/>
      <c r="AX10" s="62"/>
      <c r="AY10" s="62"/>
      <c r="AZ10" s="50">
        <f t="shared" si="0"/>
        <v>0</v>
      </c>
      <c r="BA10" s="51">
        <f t="shared" si="14"/>
        <v>0</v>
      </c>
      <c r="BB10" s="52">
        <f t="shared" si="15"/>
        <v>0</v>
      </c>
      <c r="BC10" s="52">
        <f t="shared" si="16"/>
        <v>0</v>
      </c>
      <c r="BD10" s="52">
        <f t="shared" si="17"/>
        <v>0</v>
      </c>
      <c r="BE10" s="52">
        <f t="shared" si="18"/>
        <v>0</v>
      </c>
      <c r="BF10" s="52">
        <f t="shared" si="19"/>
        <v>0</v>
      </c>
      <c r="BG10" s="52">
        <f t="shared" si="20"/>
        <v>0</v>
      </c>
      <c r="BH10" s="52">
        <f t="shared" si="21"/>
        <v>0</v>
      </c>
      <c r="BI10" s="52">
        <f t="shared" si="22"/>
        <v>0</v>
      </c>
      <c r="BJ10" s="52">
        <f t="shared" si="23"/>
        <v>0</v>
      </c>
      <c r="BK10" s="52">
        <f t="shared" si="24"/>
        <v>0</v>
      </c>
      <c r="BL10" s="52">
        <f t="shared" si="25"/>
        <v>0</v>
      </c>
      <c r="BM10" s="52">
        <f t="shared" si="26"/>
        <v>0</v>
      </c>
      <c r="BN10" s="52">
        <f t="shared" si="27"/>
        <v>0</v>
      </c>
      <c r="BO10" s="52">
        <f t="shared" si="28"/>
        <v>0</v>
      </c>
      <c r="BP10" s="53">
        <f t="shared" si="29"/>
        <v>0</v>
      </c>
      <c r="BQ10" s="53">
        <f t="shared" si="30"/>
        <v>0</v>
      </c>
      <c r="BR10" s="49"/>
      <c r="BS10" s="51">
        <f t="shared" si="31"/>
        <v>0</v>
      </c>
      <c r="BT10" s="52">
        <f t="shared" si="32"/>
        <v>0</v>
      </c>
      <c r="BU10" s="52">
        <f t="shared" si="33"/>
        <v>0</v>
      </c>
      <c r="BV10" s="52">
        <f t="shared" si="34"/>
        <v>0</v>
      </c>
      <c r="BW10" s="52">
        <f t="shared" si="2"/>
        <v>0</v>
      </c>
      <c r="BX10" s="53">
        <f t="shared" si="35"/>
        <v>0</v>
      </c>
      <c r="BY10" s="49">
        <f t="shared" si="3"/>
        <v>0</v>
      </c>
      <c r="BZ10" s="49" t="str">
        <f t="shared" si="36"/>
        <v>NAO</v>
      </c>
      <c r="CA10" s="49">
        <f t="shared" si="4"/>
        <v>0</v>
      </c>
      <c r="CB10" s="49" t="str">
        <f t="shared" si="37"/>
        <v>NAO</v>
      </c>
      <c r="CC10" s="49">
        <f t="shared" si="5"/>
        <v>0</v>
      </c>
      <c r="CD10" s="49">
        <f t="shared" si="38"/>
        <v>5</v>
      </c>
      <c r="CE10" t="e">
        <f>(BX10)/(SUM(BX10:BX35))*100</f>
        <v>#DIV/0!</v>
      </c>
      <c r="CF10" t="e">
        <f t="shared" si="6"/>
        <v>#DIV/0!</v>
      </c>
      <c r="CH10" t="e">
        <f t="shared" si="7"/>
        <v>#DIV/0!</v>
      </c>
      <c r="CI10" t="e">
        <f t="shared" si="8"/>
        <v>#DIV/0!</v>
      </c>
      <c r="CJ10" t="e">
        <f t="shared" si="9"/>
        <v>#DIV/0!</v>
      </c>
      <c r="CK10" t="e">
        <f t="shared" si="10"/>
        <v>#DIV/0!</v>
      </c>
      <c r="CL10" t="e">
        <f t="shared" si="11"/>
        <v>#DIV/0!</v>
      </c>
      <c r="CM10" t="e">
        <f t="shared" si="12"/>
        <v>#DIV/0!</v>
      </c>
      <c r="CN10" t="e">
        <f t="shared" si="13"/>
        <v>#DIV/0!</v>
      </c>
    </row>
    <row r="11" spans="1:92" ht="15">
      <c r="A11" s="38"/>
      <c r="B11" s="40">
        <v>9</v>
      </c>
      <c r="C11" s="40"/>
      <c r="D11" s="58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0"/>
      <c r="T11" s="59"/>
      <c r="U11" s="61"/>
      <c r="V11" s="62"/>
      <c r="W11" s="62"/>
      <c r="X11" s="62"/>
      <c r="Y11" s="62"/>
      <c r="Z11" s="62"/>
      <c r="AA11" s="62"/>
      <c r="AB11" s="61"/>
      <c r="AC11" s="62"/>
      <c r="AD11" s="62"/>
      <c r="AE11" s="62"/>
      <c r="AF11" s="62"/>
      <c r="AG11" s="62"/>
      <c r="AH11" s="62"/>
      <c r="AI11" s="69"/>
      <c r="AJ11" s="37"/>
      <c r="AK11" s="61"/>
      <c r="AL11" s="62"/>
      <c r="AM11" s="62"/>
      <c r="AN11" s="62"/>
      <c r="AO11" s="62"/>
      <c r="AP11" s="62"/>
      <c r="AQ11" s="62"/>
      <c r="AR11" s="70"/>
      <c r="AS11" s="62"/>
      <c r="AT11" s="62"/>
      <c r="AU11" s="62"/>
      <c r="AV11" s="62"/>
      <c r="AW11" s="62"/>
      <c r="AX11" s="62"/>
      <c r="AY11" s="62"/>
      <c r="AZ11" s="50">
        <f t="shared" si="0"/>
        <v>0</v>
      </c>
      <c r="BA11" s="51">
        <f t="shared" si="14"/>
        <v>0</v>
      </c>
      <c r="BB11" s="52">
        <f t="shared" si="15"/>
        <v>0</v>
      </c>
      <c r="BC11" s="52">
        <f t="shared" si="16"/>
        <v>0</v>
      </c>
      <c r="BD11" s="52">
        <f t="shared" si="17"/>
        <v>0</v>
      </c>
      <c r="BE11" s="52">
        <f t="shared" si="18"/>
        <v>0</v>
      </c>
      <c r="BF11" s="52">
        <f t="shared" si="19"/>
        <v>0</v>
      </c>
      <c r="BG11" s="52">
        <f t="shared" si="20"/>
        <v>0</v>
      </c>
      <c r="BH11" s="52">
        <f t="shared" si="21"/>
        <v>0</v>
      </c>
      <c r="BI11" s="52">
        <f t="shared" si="22"/>
        <v>0</v>
      </c>
      <c r="BJ11" s="52">
        <f t="shared" si="23"/>
        <v>0</v>
      </c>
      <c r="BK11" s="52">
        <f t="shared" si="24"/>
        <v>0</v>
      </c>
      <c r="BL11" s="52">
        <f t="shared" si="25"/>
        <v>0</v>
      </c>
      <c r="BM11" s="52">
        <f t="shared" si="26"/>
        <v>0</v>
      </c>
      <c r="BN11" s="52">
        <f t="shared" si="27"/>
        <v>0</v>
      </c>
      <c r="BO11" s="52">
        <f t="shared" si="28"/>
        <v>0</v>
      </c>
      <c r="BP11" s="53">
        <f t="shared" si="29"/>
        <v>0</v>
      </c>
      <c r="BQ11" s="53">
        <f t="shared" si="30"/>
        <v>0</v>
      </c>
      <c r="BR11" s="49"/>
      <c r="BS11" s="51">
        <f t="shared" si="31"/>
        <v>0</v>
      </c>
      <c r="BT11" s="52">
        <f t="shared" si="32"/>
        <v>0</v>
      </c>
      <c r="BU11" s="52">
        <f t="shared" si="33"/>
        <v>0</v>
      </c>
      <c r="BV11" s="52">
        <f t="shared" si="34"/>
        <v>0</v>
      </c>
      <c r="BW11" s="52">
        <f t="shared" si="2"/>
        <v>0</v>
      </c>
      <c r="BX11" s="53">
        <f t="shared" si="35"/>
        <v>0</v>
      </c>
      <c r="BY11" s="49">
        <f t="shared" si="3"/>
        <v>0</v>
      </c>
      <c r="BZ11" s="49" t="str">
        <f t="shared" si="36"/>
        <v>NAO</v>
      </c>
      <c r="CA11" s="49">
        <f t="shared" si="4"/>
        <v>0</v>
      </c>
      <c r="CB11" s="49" t="str">
        <f t="shared" si="37"/>
        <v>NAO</v>
      </c>
      <c r="CC11" s="49">
        <f t="shared" si="5"/>
        <v>0</v>
      </c>
      <c r="CD11" s="49">
        <f t="shared" si="38"/>
        <v>5</v>
      </c>
      <c r="CE11" t="e">
        <f>(BX11)/(SUM(BX11:BX36))*100</f>
        <v>#DIV/0!</v>
      </c>
      <c r="CF11" t="e">
        <f t="shared" si="6"/>
        <v>#DIV/0!</v>
      </c>
      <c r="CH11" t="e">
        <f t="shared" si="7"/>
        <v>#DIV/0!</v>
      </c>
      <c r="CI11" t="e">
        <f t="shared" si="8"/>
        <v>#DIV/0!</v>
      </c>
      <c r="CJ11" t="e">
        <f t="shared" si="9"/>
        <v>#DIV/0!</v>
      </c>
      <c r="CK11" t="e">
        <f t="shared" si="10"/>
        <v>#DIV/0!</v>
      </c>
      <c r="CL11" t="e">
        <f t="shared" si="11"/>
        <v>#DIV/0!</v>
      </c>
      <c r="CM11" t="e">
        <f t="shared" si="12"/>
        <v>#DIV/0!</v>
      </c>
      <c r="CN11" t="e">
        <f t="shared" si="13"/>
        <v>#DIV/0!</v>
      </c>
    </row>
    <row r="12" spans="1:92" ht="15">
      <c r="A12" s="38"/>
      <c r="B12" s="40">
        <v>10</v>
      </c>
      <c r="C12" s="40"/>
      <c r="D12" s="58"/>
      <c r="E12" s="63"/>
      <c r="F12" s="64"/>
      <c r="G12" s="65"/>
      <c r="H12" s="65"/>
      <c r="I12" s="65"/>
      <c r="J12" s="65"/>
      <c r="K12" s="65"/>
      <c r="L12" s="62"/>
      <c r="M12" s="62"/>
      <c r="N12" s="62"/>
      <c r="O12" s="62"/>
      <c r="P12" s="62"/>
      <c r="Q12" s="62"/>
      <c r="R12" s="62"/>
      <c r="S12" s="60"/>
      <c r="T12" s="59"/>
      <c r="U12" s="61"/>
      <c r="V12" s="62"/>
      <c r="W12" s="62"/>
      <c r="X12" s="62"/>
      <c r="Y12" s="62"/>
      <c r="Z12" s="62"/>
      <c r="AA12" s="62"/>
      <c r="AB12" s="61"/>
      <c r="AC12" s="62"/>
      <c r="AD12" s="62"/>
      <c r="AE12" s="62"/>
      <c r="AF12" s="62"/>
      <c r="AG12" s="62"/>
      <c r="AH12" s="62"/>
      <c r="AI12" s="69"/>
      <c r="AJ12" s="37"/>
      <c r="AK12" s="61"/>
      <c r="AL12" s="62"/>
      <c r="AM12" s="62"/>
      <c r="AN12" s="62"/>
      <c r="AO12" s="62"/>
      <c r="AP12" s="62"/>
      <c r="AQ12" s="62"/>
      <c r="AR12" s="70"/>
      <c r="AS12" s="62"/>
      <c r="AT12" s="62"/>
      <c r="AU12" s="62"/>
      <c r="AV12" s="62"/>
      <c r="AW12" s="62"/>
      <c r="AX12" s="62"/>
      <c r="AY12" s="62"/>
      <c r="AZ12" s="50">
        <f t="shared" si="0"/>
        <v>0</v>
      </c>
      <c r="BA12" s="51">
        <f t="shared" si="14"/>
        <v>0</v>
      </c>
      <c r="BB12" s="52">
        <f t="shared" si="15"/>
        <v>0</v>
      </c>
      <c r="BC12" s="52">
        <f t="shared" si="16"/>
        <v>0</v>
      </c>
      <c r="BD12" s="52">
        <f t="shared" si="17"/>
        <v>0</v>
      </c>
      <c r="BE12" s="52">
        <f t="shared" si="18"/>
        <v>0</v>
      </c>
      <c r="BF12" s="52">
        <f t="shared" si="19"/>
        <v>0</v>
      </c>
      <c r="BG12" s="52">
        <f t="shared" si="20"/>
        <v>0</v>
      </c>
      <c r="BH12" s="52">
        <f t="shared" si="21"/>
        <v>0</v>
      </c>
      <c r="BI12" s="52">
        <f t="shared" si="22"/>
        <v>0</v>
      </c>
      <c r="BJ12" s="52">
        <f t="shared" si="23"/>
        <v>0</v>
      </c>
      <c r="BK12" s="52">
        <f t="shared" si="24"/>
        <v>0</v>
      </c>
      <c r="BL12" s="52">
        <f t="shared" si="25"/>
        <v>0</v>
      </c>
      <c r="BM12" s="52">
        <f t="shared" si="26"/>
        <v>0</v>
      </c>
      <c r="BN12" s="52">
        <f t="shared" si="27"/>
        <v>0</v>
      </c>
      <c r="BO12" s="52">
        <f t="shared" si="28"/>
        <v>0</v>
      </c>
      <c r="BP12" s="53">
        <f t="shared" si="29"/>
        <v>0</v>
      </c>
      <c r="BQ12" s="53">
        <f t="shared" si="30"/>
        <v>0</v>
      </c>
      <c r="BR12" s="49"/>
      <c r="BS12" s="51">
        <f t="shared" si="31"/>
        <v>0</v>
      </c>
      <c r="BT12" s="52">
        <f t="shared" si="32"/>
        <v>0</v>
      </c>
      <c r="BU12" s="52">
        <f t="shared" si="33"/>
        <v>0</v>
      </c>
      <c r="BV12" s="52">
        <f t="shared" si="34"/>
        <v>0</v>
      </c>
      <c r="BW12" s="52">
        <f t="shared" si="2"/>
        <v>0</v>
      </c>
      <c r="BX12" s="53">
        <f t="shared" si="35"/>
        <v>0</v>
      </c>
      <c r="BY12" s="49">
        <f t="shared" si="3"/>
        <v>0</v>
      </c>
      <c r="BZ12" s="49" t="str">
        <f t="shared" si="36"/>
        <v>NAO</v>
      </c>
      <c r="CA12" s="49">
        <f t="shared" si="4"/>
        <v>0</v>
      </c>
      <c r="CB12" s="49" t="str">
        <f t="shared" si="37"/>
        <v>NAO</v>
      </c>
      <c r="CC12" s="49">
        <f t="shared" si="5"/>
        <v>0</v>
      </c>
      <c r="CD12" s="49">
        <f t="shared" si="38"/>
        <v>5</v>
      </c>
      <c r="CE12" t="e">
        <f aca="true" t="shared" si="39" ref="CE12:CE18">(BX12)/(SUM(BX12:BX38))*100</f>
        <v>#DIV/0!</v>
      </c>
      <c r="CF12" t="e">
        <f t="shared" si="6"/>
        <v>#DIV/0!</v>
      </c>
      <c r="CH12" t="e">
        <f t="shared" si="7"/>
        <v>#DIV/0!</v>
      </c>
      <c r="CI12" t="e">
        <f t="shared" si="8"/>
        <v>#DIV/0!</v>
      </c>
      <c r="CJ12" t="e">
        <f t="shared" si="9"/>
        <v>#DIV/0!</v>
      </c>
      <c r="CK12" t="e">
        <f t="shared" si="10"/>
        <v>#DIV/0!</v>
      </c>
      <c r="CL12" t="e">
        <f t="shared" si="11"/>
        <v>#DIV/0!</v>
      </c>
      <c r="CM12" t="e">
        <f t="shared" si="12"/>
        <v>#DIV/0!</v>
      </c>
      <c r="CN12" t="e">
        <f t="shared" si="13"/>
        <v>#DIV/0!</v>
      </c>
    </row>
    <row r="13" spans="1:92" ht="15">
      <c r="A13" s="38"/>
      <c r="B13" s="40">
        <v>11</v>
      </c>
      <c r="C13" s="40"/>
      <c r="D13" s="58"/>
      <c r="E13" s="60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0"/>
      <c r="T13" s="59"/>
      <c r="U13" s="61"/>
      <c r="V13" s="62"/>
      <c r="W13" s="62"/>
      <c r="X13" s="62"/>
      <c r="Y13" s="62"/>
      <c r="Z13" s="62"/>
      <c r="AA13" s="62"/>
      <c r="AB13" s="61"/>
      <c r="AC13" s="62"/>
      <c r="AD13" s="62"/>
      <c r="AE13" s="62"/>
      <c r="AF13" s="62"/>
      <c r="AG13" s="62"/>
      <c r="AH13" s="62"/>
      <c r="AI13" s="69"/>
      <c r="AJ13" s="37"/>
      <c r="AK13" s="61"/>
      <c r="AL13" s="62"/>
      <c r="AM13" s="62"/>
      <c r="AN13" s="62"/>
      <c r="AO13" s="62"/>
      <c r="AP13" s="62"/>
      <c r="AQ13" s="62"/>
      <c r="AR13" s="70"/>
      <c r="AS13" s="62"/>
      <c r="AT13" s="62"/>
      <c r="AU13" s="62"/>
      <c r="AV13" s="62"/>
      <c r="AW13" s="62"/>
      <c r="AX13" s="62"/>
      <c r="AY13" s="62"/>
      <c r="AZ13" s="50">
        <f t="shared" si="0"/>
        <v>0</v>
      </c>
      <c r="BA13" s="51">
        <f t="shared" si="14"/>
        <v>0</v>
      </c>
      <c r="BB13" s="52">
        <f t="shared" si="15"/>
        <v>0</v>
      </c>
      <c r="BC13" s="52">
        <f t="shared" si="16"/>
        <v>0</v>
      </c>
      <c r="BD13" s="52">
        <f t="shared" si="17"/>
        <v>0</v>
      </c>
      <c r="BE13" s="52">
        <f t="shared" si="18"/>
        <v>0</v>
      </c>
      <c r="BF13" s="52">
        <f t="shared" si="19"/>
        <v>0</v>
      </c>
      <c r="BG13" s="52">
        <f t="shared" si="20"/>
        <v>0</v>
      </c>
      <c r="BH13" s="52">
        <f t="shared" si="21"/>
        <v>0</v>
      </c>
      <c r="BI13" s="52">
        <f t="shared" si="22"/>
        <v>0</v>
      </c>
      <c r="BJ13" s="52">
        <f t="shared" si="23"/>
        <v>0</v>
      </c>
      <c r="BK13" s="52">
        <f t="shared" si="24"/>
        <v>0</v>
      </c>
      <c r="BL13" s="52">
        <f t="shared" si="25"/>
        <v>0</v>
      </c>
      <c r="BM13" s="52">
        <f t="shared" si="26"/>
        <v>0</v>
      </c>
      <c r="BN13" s="52">
        <f t="shared" si="27"/>
        <v>0</v>
      </c>
      <c r="BO13" s="52">
        <f t="shared" si="28"/>
        <v>0</v>
      </c>
      <c r="BP13" s="53">
        <f t="shared" si="29"/>
        <v>0</v>
      </c>
      <c r="BQ13" s="53">
        <f t="shared" si="30"/>
        <v>0</v>
      </c>
      <c r="BR13" s="49"/>
      <c r="BS13" s="51">
        <f t="shared" si="31"/>
        <v>0</v>
      </c>
      <c r="BT13" s="52">
        <f t="shared" si="32"/>
        <v>0</v>
      </c>
      <c r="BU13" s="52">
        <f t="shared" si="33"/>
        <v>0</v>
      </c>
      <c r="BV13" s="52">
        <f t="shared" si="34"/>
        <v>0</v>
      </c>
      <c r="BW13" s="52">
        <f t="shared" si="2"/>
        <v>0</v>
      </c>
      <c r="BX13" s="53">
        <f t="shared" si="35"/>
        <v>0</v>
      </c>
      <c r="BY13" s="49">
        <f t="shared" si="3"/>
        <v>0</v>
      </c>
      <c r="BZ13" s="49" t="str">
        <f t="shared" si="36"/>
        <v>NAO</v>
      </c>
      <c r="CA13" s="49">
        <f t="shared" si="4"/>
        <v>0</v>
      </c>
      <c r="CB13" s="49" t="str">
        <f t="shared" si="37"/>
        <v>NAO</v>
      </c>
      <c r="CC13" s="49">
        <f t="shared" si="5"/>
        <v>0</v>
      </c>
      <c r="CD13" s="49">
        <f t="shared" si="38"/>
        <v>5</v>
      </c>
      <c r="CE13" t="e">
        <f t="shared" si="39"/>
        <v>#DIV/0!</v>
      </c>
      <c r="CF13" t="e">
        <f t="shared" si="6"/>
        <v>#DIV/0!</v>
      </c>
      <c r="CH13" t="e">
        <f t="shared" si="7"/>
        <v>#DIV/0!</v>
      </c>
      <c r="CI13" t="e">
        <f t="shared" si="8"/>
        <v>#DIV/0!</v>
      </c>
      <c r="CJ13" t="e">
        <f t="shared" si="9"/>
        <v>#DIV/0!</v>
      </c>
      <c r="CK13" t="e">
        <f t="shared" si="10"/>
        <v>#DIV/0!</v>
      </c>
      <c r="CL13" t="e">
        <f t="shared" si="11"/>
        <v>#DIV/0!</v>
      </c>
      <c r="CM13" t="e">
        <f t="shared" si="12"/>
        <v>#DIV/0!</v>
      </c>
      <c r="CN13" t="e">
        <f t="shared" si="13"/>
        <v>#DIV/0!</v>
      </c>
    </row>
    <row r="14" spans="1:92" ht="15">
      <c r="A14" s="38"/>
      <c r="B14" s="40">
        <v>12</v>
      </c>
      <c r="C14" s="40"/>
      <c r="D14" s="58"/>
      <c r="E14" s="60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0"/>
      <c r="T14" s="59"/>
      <c r="U14" s="61"/>
      <c r="V14" s="62"/>
      <c r="W14" s="62"/>
      <c r="X14" s="62"/>
      <c r="Y14" s="62"/>
      <c r="Z14" s="62"/>
      <c r="AA14" s="62"/>
      <c r="AB14" s="61"/>
      <c r="AC14" s="62"/>
      <c r="AD14" s="62"/>
      <c r="AE14" s="62"/>
      <c r="AF14" s="62"/>
      <c r="AG14" s="62"/>
      <c r="AH14" s="62"/>
      <c r="AI14" s="69"/>
      <c r="AJ14" s="37"/>
      <c r="AK14" s="61"/>
      <c r="AL14" s="62"/>
      <c r="AM14" s="62"/>
      <c r="AN14" s="62"/>
      <c r="AO14" s="62"/>
      <c r="AP14" s="62"/>
      <c r="AQ14" s="62"/>
      <c r="AR14" s="70"/>
      <c r="AS14" s="62"/>
      <c r="AT14" s="62"/>
      <c r="AU14" s="62"/>
      <c r="AV14" s="62"/>
      <c r="AW14" s="62"/>
      <c r="AX14" s="62"/>
      <c r="AY14" s="62"/>
      <c r="AZ14" s="50">
        <f t="shared" si="0"/>
        <v>0</v>
      </c>
      <c r="BA14" s="51">
        <f t="shared" si="14"/>
        <v>0</v>
      </c>
      <c r="BB14" s="52">
        <f t="shared" si="15"/>
        <v>0</v>
      </c>
      <c r="BC14" s="52">
        <f t="shared" si="16"/>
        <v>0</v>
      </c>
      <c r="BD14" s="52">
        <f t="shared" si="17"/>
        <v>0</v>
      </c>
      <c r="BE14" s="52">
        <f t="shared" si="18"/>
        <v>0</v>
      </c>
      <c r="BF14" s="52">
        <f t="shared" si="19"/>
        <v>0</v>
      </c>
      <c r="BG14" s="52">
        <f t="shared" si="20"/>
        <v>0</v>
      </c>
      <c r="BH14" s="52">
        <f t="shared" si="21"/>
        <v>0</v>
      </c>
      <c r="BI14" s="52">
        <f t="shared" si="22"/>
        <v>0</v>
      </c>
      <c r="BJ14" s="52">
        <f t="shared" si="23"/>
        <v>0</v>
      </c>
      <c r="BK14" s="52">
        <f t="shared" si="24"/>
        <v>0</v>
      </c>
      <c r="BL14" s="52">
        <f t="shared" si="25"/>
        <v>0</v>
      </c>
      <c r="BM14" s="52">
        <f t="shared" si="26"/>
        <v>0</v>
      </c>
      <c r="BN14" s="52">
        <f t="shared" si="27"/>
        <v>0</v>
      </c>
      <c r="BO14" s="52">
        <f t="shared" si="28"/>
        <v>0</v>
      </c>
      <c r="BP14" s="53">
        <f t="shared" si="29"/>
        <v>0</v>
      </c>
      <c r="BQ14" s="53">
        <f t="shared" si="30"/>
        <v>0</v>
      </c>
      <c r="BR14" s="49"/>
      <c r="BS14" s="51">
        <f t="shared" si="31"/>
        <v>0</v>
      </c>
      <c r="BT14" s="52">
        <f t="shared" si="32"/>
        <v>0</v>
      </c>
      <c r="BU14" s="52">
        <f t="shared" si="33"/>
        <v>0</v>
      </c>
      <c r="BV14" s="52">
        <f t="shared" si="34"/>
        <v>0</v>
      </c>
      <c r="BW14" s="52">
        <f t="shared" si="2"/>
        <v>0</v>
      </c>
      <c r="BX14" s="53">
        <f t="shared" si="35"/>
        <v>0</v>
      </c>
      <c r="BY14" s="49">
        <f t="shared" si="3"/>
        <v>0</v>
      </c>
      <c r="BZ14" s="49" t="str">
        <f t="shared" si="36"/>
        <v>NAO</v>
      </c>
      <c r="CA14" s="49">
        <f t="shared" si="4"/>
        <v>0</v>
      </c>
      <c r="CB14" s="49" t="str">
        <f t="shared" si="37"/>
        <v>NAO</v>
      </c>
      <c r="CC14" s="49">
        <f t="shared" si="5"/>
        <v>0</v>
      </c>
      <c r="CD14" s="49">
        <f t="shared" si="38"/>
        <v>5</v>
      </c>
      <c r="CE14" t="e">
        <f t="shared" si="39"/>
        <v>#DIV/0!</v>
      </c>
      <c r="CF14" t="e">
        <f t="shared" si="6"/>
        <v>#DIV/0!</v>
      </c>
      <c r="CH14" t="e">
        <f t="shared" si="7"/>
        <v>#DIV/0!</v>
      </c>
      <c r="CI14" t="e">
        <f t="shared" si="8"/>
        <v>#DIV/0!</v>
      </c>
      <c r="CJ14" t="e">
        <f t="shared" si="9"/>
        <v>#DIV/0!</v>
      </c>
      <c r="CK14" t="e">
        <f t="shared" si="10"/>
        <v>#DIV/0!</v>
      </c>
      <c r="CL14" t="e">
        <f t="shared" si="11"/>
        <v>#DIV/0!</v>
      </c>
      <c r="CM14" t="e">
        <f t="shared" si="12"/>
        <v>#DIV/0!</v>
      </c>
      <c r="CN14" t="e">
        <f t="shared" si="13"/>
        <v>#DIV/0!</v>
      </c>
    </row>
    <row r="15" spans="1:92" ht="15">
      <c r="A15" s="38"/>
      <c r="B15" s="40">
        <v>13</v>
      </c>
      <c r="C15" s="40"/>
      <c r="D15" s="59"/>
      <c r="E15" s="60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0"/>
      <c r="T15" s="59"/>
      <c r="U15" s="61"/>
      <c r="V15" s="62"/>
      <c r="W15" s="62"/>
      <c r="X15" s="62"/>
      <c r="Y15" s="62"/>
      <c r="Z15" s="62"/>
      <c r="AA15" s="62"/>
      <c r="AB15" s="61"/>
      <c r="AC15" s="62"/>
      <c r="AD15" s="62"/>
      <c r="AE15" s="62"/>
      <c r="AF15" s="62"/>
      <c r="AG15" s="62"/>
      <c r="AH15" s="62"/>
      <c r="AI15" s="69"/>
      <c r="AJ15" s="37"/>
      <c r="AK15" s="61"/>
      <c r="AL15" s="62"/>
      <c r="AM15" s="62"/>
      <c r="AN15" s="62"/>
      <c r="AO15" s="62"/>
      <c r="AP15" s="62"/>
      <c r="AQ15" s="62"/>
      <c r="AR15" s="70"/>
      <c r="AS15" s="62"/>
      <c r="AT15" s="62"/>
      <c r="AU15" s="62"/>
      <c r="AV15" s="62"/>
      <c r="AW15" s="62"/>
      <c r="AX15" s="62"/>
      <c r="AY15" s="62"/>
      <c r="AZ15" s="50">
        <f t="shared" si="0"/>
        <v>0</v>
      </c>
      <c r="BA15" s="51">
        <f t="shared" si="14"/>
        <v>0</v>
      </c>
      <c r="BB15" s="52">
        <f t="shared" si="15"/>
        <v>0</v>
      </c>
      <c r="BC15" s="52">
        <f t="shared" si="16"/>
        <v>0</v>
      </c>
      <c r="BD15" s="52">
        <f t="shared" si="17"/>
        <v>0</v>
      </c>
      <c r="BE15" s="52">
        <f t="shared" si="18"/>
        <v>0</v>
      </c>
      <c r="BF15" s="52">
        <f t="shared" si="19"/>
        <v>0</v>
      </c>
      <c r="BG15" s="52">
        <f t="shared" si="20"/>
        <v>0</v>
      </c>
      <c r="BH15" s="52">
        <f t="shared" si="21"/>
        <v>0</v>
      </c>
      <c r="BI15" s="52">
        <f t="shared" si="22"/>
        <v>0</v>
      </c>
      <c r="BJ15" s="52">
        <f t="shared" si="23"/>
        <v>0</v>
      </c>
      <c r="BK15" s="52">
        <f t="shared" si="24"/>
        <v>0</v>
      </c>
      <c r="BL15" s="52">
        <f t="shared" si="25"/>
        <v>0</v>
      </c>
      <c r="BM15" s="52">
        <f t="shared" si="26"/>
        <v>0</v>
      </c>
      <c r="BN15" s="52">
        <f t="shared" si="27"/>
        <v>0</v>
      </c>
      <c r="BO15" s="52">
        <f t="shared" si="28"/>
        <v>0</v>
      </c>
      <c r="BP15" s="53">
        <f t="shared" si="29"/>
        <v>0</v>
      </c>
      <c r="BQ15" s="53">
        <f t="shared" si="30"/>
        <v>0</v>
      </c>
      <c r="BR15" s="49"/>
      <c r="BS15" s="51">
        <f t="shared" si="31"/>
        <v>0</v>
      </c>
      <c r="BT15" s="52">
        <f t="shared" si="32"/>
        <v>0</v>
      </c>
      <c r="BU15" s="52">
        <f t="shared" si="33"/>
        <v>0</v>
      </c>
      <c r="BV15" s="52">
        <f t="shared" si="34"/>
        <v>0</v>
      </c>
      <c r="BW15" s="52">
        <f t="shared" si="2"/>
        <v>0</v>
      </c>
      <c r="BX15" s="53">
        <f t="shared" si="35"/>
        <v>0</v>
      </c>
      <c r="BY15" s="49">
        <f t="shared" si="3"/>
        <v>0</v>
      </c>
      <c r="BZ15" s="49" t="str">
        <f t="shared" si="36"/>
        <v>NAO</v>
      </c>
      <c r="CA15" s="49">
        <f t="shared" si="4"/>
        <v>0</v>
      </c>
      <c r="CB15" s="49" t="str">
        <f t="shared" si="37"/>
        <v>NAO</v>
      </c>
      <c r="CC15" s="49">
        <f t="shared" si="5"/>
        <v>0</v>
      </c>
      <c r="CD15" s="49">
        <f t="shared" si="38"/>
        <v>5</v>
      </c>
      <c r="CE15" t="e">
        <f t="shared" si="39"/>
        <v>#DIV/0!</v>
      </c>
      <c r="CF15" t="e">
        <f t="shared" si="6"/>
        <v>#DIV/0!</v>
      </c>
      <c r="CH15" t="e">
        <f t="shared" si="7"/>
        <v>#DIV/0!</v>
      </c>
      <c r="CI15" t="e">
        <f t="shared" si="8"/>
        <v>#DIV/0!</v>
      </c>
      <c r="CJ15" t="e">
        <f t="shared" si="9"/>
        <v>#DIV/0!</v>
      </c>
      <c r="CK15" t="e">
        <f t="shared" si="10"/>
        <v>#DIV/0!</v>
      </c>
      <c r="CL15" t="e">
        <f t="shared" si="11"/>
        <v>#DIV/0!</v>
      </c>
      <c r="CM15" t="e">
        <f t="shared" si="12"/>
        <v>#DIV/0!</v>
      </c>
      <c r="CN15" t="e">
        <f t="shared" si="13"/>
        <v>#DIV/0!</v>
      </c>
    </row>
    <row r="16" spans="1:92" ht="15">
      <c r="A16" s="38"/>
      <c r="B16" s="40">
        <v>14</v>
      </c>
      <c r="C16" s="40"/>
      <c r="D16" s="59"/>
      <c r="E16" s="60"/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0"/>
      <c r="T16" s="59"/>
      <c r="U16" s="61"/>
      <c r="V16" s="62"/>
      <c r="W16" s="62"/>
      <c r="X16" s="62"/>
      <c r="Y16" s="62"/>
      <c r="Z16" s="62"/>
      <c r="AA16" s="62"/>
      <c r="AB16" s="61"/>
      <c r="AC16" s="62"/>
      <c r="AD16" s="62"/>
      <c r="AE16" s="62"/>
      <c r="AF16" s="62"/>
      <c r="AG16" s="62"/>
      <c r="AH16" s="62"/>
      <c r="AI16" s="69"/>
      <c r="AJ16" s="37"/>
      <c r="AK16" s="61"/>
      <c r="AL16" s="62"/>
      <c r="AM16" s="62"/>
      <c r="AN16" s="62"/>
      <c r="AO16" s="62"/>
      <c r="AP16" s="62"/>
      <c r="AQ16" s="62"/>
      <c r="AR16" s="70"/>
      <c r="AS16" s="62"/>
      <c r="AT16" s="62"/>
      <c r="AU16" s="62"/>
      <c r="AV16" s="62"/>
      <c r="AW16" s="62"/>
      <c r="AX16" s="62"/>
      <c r="AY16" s="62"/>
      <c r="AZ16" s="50">
        <f t="shared" si="0"/>
        <v>0</v>
      </c>
      <c r="BA16" s="51">
        <f t="shared" si="14"/>
        <v>0</v>
      </c>
      <c r="BB16" s="52">
        <f t="shared" si="15"/>
        <v>0</v>
      </c>
      <c r="BC16" s="52">
        <f t="shared" si="16"/>
        <v>0</v>
      </c>
      <c r="BD16" s="52">
        <f t="shared" si="17"/>
        <v>0</v>
      </c>
      <c r="BE16" s="52">
        <f t="shared" si="18"/>
        <v>0</v>
      </c>
      <c r="BF16" s="52">
        <f t="shared" si="19"/>
        <v>0</v>
      </c>
      <c r="BG16" s="52">
        <f t="shared" si="20"/>
        <v>0</v>
      </c>
      <c r="BH16" s="52">
        <f t="shared" si="21"/>
        <v>0</v>
      </c>
      <c r="BI16" s="52">
        <f t="shared" si="22"/>
        <v>0</v>
      </c>
      <c r="BJ16" s="52">
        <f t="shared" si="23"/>
        <v>0</v>
      </c>
      <c r="BK16" s="52">
        <f t="shared" si="24"/>
        <v>0</v>
      </c>
      <c r="BL16" s="52">
        <f t="shared" si="25"/>
        <v>0</v>
      </c>
      <c r="BM16" s="52">
        <f t="shared" si="26"/>
        <v>0</v>
      </c>
      <c r="BN16" s="52">
        <f t="shared" si="27"/>
        <v>0</v>
      </c>
      <c r="BO16" s="52">
        <f t="shared" si="28"/>
        <v>0</v>
      </c>
      <c r="BP16" s="53">
        <f t="shared" si="29"/>
        <v>0</v>
      </c>
      <c r="BQ16" s="53">
        <f t="shared" si="30"/>
        <v>0</v>
      </c>
      <c r="BR16" s="49"/>
      <c r="BS16" s="51">
        <f t="shared" si="31"/>
        <v>0</v>
      </c>
      <c r="BT16" s="52">
        <f t="shared" si="32"/>
        <v>0</v>
      </c>
      <c r="BU16" s="52">
        <f t="shared" si="33"/>
        <v>0</v>
      </c>
      <c r="BV16" s="52">
        <f t="shared" si="34"/>
        <v>0</v>
      </c>
      <c r="BW16" s="52">
        <f t="shared" si="2"/>
        <v>0</v>
      </c>
      <c r="BX16" s="53">
        <f t="shared" si="35"/>
        <v>0</v>
      </c>
      <c r="BY16" s="49">
        <f t="shared" si="3"/>
        <v>0</v>
      </c>
      <c r="BZ16" s="49" t="str">
        <f t="shared" si="36"/>
        <v>NAO</v>
      </c>
      <c r="CA16" s="49">
        <f t="shared" si="4"/>
        <v>0</v>
      </c>
      <c r="CB16" s="49" t="str">
        <f t="shared" si="37"/>
        <v>NAO</v>
      </c>
      <c r="CC16" s="49">
        <f t="shared" si="5"/>
        <v>0</v>
      </c>
      <c r="CD16" s="49">
        <f t="shared" si="38"/>
        <v>5</v>
      </c>
      <c r="CE16" t="e">
        <f t="shared" si="39"/>
        <v>#DIV/0!</v>
      </c>
      <c r="CF16" t="e">
        <f t="shared" si="6"/>
        <v>#DIV/0!</v>
      </c>
      <c r="CH16" t="e">
        <f t="shared" si="7"/>
        <v>#DIV/0!</v>
      </c>
      <c r="CI16" t="e">
        <f t="shared" si="8"/>
        <v>#DIV/0!</v>
      </c>
      <c r="CJ16" t="e">
        <f t="shared" si="9"/>
        <v>#DIV/0!</v>
      </c>
      <c r="CK16" t="e">
        <f t="shared" si="10"/>
        <v>#DIV/0!</v>
      </c>
      <c r="CL16" t="e">
        <f t="shared" si="11"/>
        <v>#DIV/0!</v>
      </c>
      <c r="CM16" t="e">
        <f t="shared" si="12"/>
        <v>#DIV/0!</v>
      </c>
      <c r="CN16" t="e">
        <f t="shared" si="13"/>
        <v>#DIV/0!</v>
      </c>
    </row>
    <row r="17" spans="1:92" ht="15">
      <c r="A17" s="38"/>
      <c r="B17" s="40">
        <v>15</v>
      </c>
      <c r="C17" s="40"/>
      <c r="D17" s="59"/>
      <c r="E17" s="6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0"/>
      <c r="T17" s="59"/>
      <c r="U17" s="61"/>
      <c r="V17" s="62"/>
      <c r="W17" s="62"/>
      <c r="X17" s="62"/>
      <c r="Y17" s="62"/>
      <c r="Z17" s="62"/>
      <c r="AA17" s="62"/>
      <c r="AB17" s="61"/>
      <c r="AC17" s="62"/>
      <c r="AD17" s="62"/>
      <c r="AE17" s="62"/>
      <c r="AF17" s="62"/>
      <c r="AG17" s="62"/>
      <c r="AH17" s="62"/>
      <c r="AI17" s="69"/>
      <c r="AJ17" s="37"/>
      <c r="AK17" s="61"/>
      <c r="AL17" s="62"/>
      <c r="AM17" s="62"/>
      <c r="AN17" s="62"/>
      <c r="AO17" s="62"/>
      <c r="AP17" s="62"/>
      <c r="AQ17" s="62"/>
      <c r="AR17" s="70"/>
      <c r="AS17" s="62"/>
      <c r="AT17" s="62"/>
      <c r="AU17" s="62"/>
      <c r="AV17" s="62"/>
      <c r="AW17" s="62"/>
      <c r="AX17" s="62"/>
      <c r="AY17" s="62"/>
      <c r="AZ17" s="50">
        <f t="shared" si="0"/>
        <v>0</v>
      </c>
      <c r="BA17" s="51">
        <f t="shared" si="14"/>
        <v>0</v>
      </c>
      <c r="BB17" s="52">
        <f t="shared" si="15"/>
        <v>0</v>
      </c>
      <c r="BC17" s="52">
        <f t="shared" si="16"/>
        <v>0</v>
      </c>
      <c r="BD17" s="52">
        <f t="shared" si="17"/>
        <v>0</v>
      </c>
      <c r="BE17" s="52">
        <f t="shared" si="18"/>
        <v>0</v>
      </c>
      <c r="BF17" s="52">
        <f t="shared" si="19"/>
        <v>0</v>
      </c>
      <c r="BG17" s="52">
        <f t="shared" si="20"/>
        <v>0</v>
      </c>
      <c r="BH17" s="52">
        <f t="shared" si="21"/>
        <v>0</v>
      </c>
      <c r="BI17" s="52">
        <f t="shared" si="22"/>
        <v>0</v>
      </c>
      <c r="BJ17" s="52">
        <f t="shared" si="23"/>
        <v>0</v>
      </c>
      <c r="BK17" s="52">
        <f t="shared" si="24"/>
        <v>0</v>
      </c>
      <c r="BL17" s="52">
        <f t="shared" si="25"/>
        <v>0</v>
      </c>
      <c r="BM17" s="52">
        <f t="shared" si="26"/>
        <v>0</v>
      </c>
      <c r="BN17" s="52">
        <f t="shared" si="27"/>
        <v>0</v>
      </c>
      <c r="BO17" s="52">
        <f t="shared" si="28"/>
        <v>0</v>
      </c>
      <c r="BP17" s="53">
        <f t="shared" si="29"/>
        <v>0</v>
      </c>
      <c r="BQ17" s="53">
        <f t="shared" si="30"/>
        <v>0</v>
      </c>
      <c r="BR17" s="49"/>
      <c r="BS17" s="51">
        <f t="shared" si="31"/>
        <v>0</v>
      </c>
      <c r="BT17" s="52">
        <f t="shared" si="32"/>
        <v>0</v>
      </c>
      <c r="BU17" s="52">
        <f t="shared" si="33"/>
        <v>0</v>
      </c>
      <c r="BV17" s="52">
        <f t="shared" si="34"/>
        <v>0</v>
      </c>
      <c r="BW17" s="52">
        <f t="shared" si="2"/>
        <v>0</v>
      </c>
      <c r="BX17" s="53">
        <f t="shared" si="35"/>
        <v>0</v>
      </c>
      <c r="BY17" s="49">
        <f t="shared" si="3"/>
        <v>0</v>
      </c>
      <c r="BZ17" s="49" t="str">
        <f t="shared" si="36"/>
        <v>NAO</v>
      </c>
      <c r="CA17" s="49">
        <f t="shared" si="4"/>
        <v>0</v>
      </c>
      <c r="CB17" s="49" t="str">
        <f t="shared" si="37"/>
        <v>NAO</v>
      </c>
      <c r="CC17" s="49">
        <f t="shared" si="5"/>
        <v>0</v>
      </c>
      <c r="CD17" s="49">
        <f t="shared" si="38"/>
        <v>5</v>
      </c>
      <c r="CE17" t="e">
        <f t="shared" si="39"/>
        <v>#DIV/0!</v>
      </c>
      <c r="CF17" t="e">
        <f t="shared" si="6"/>
        <v>#DIV/0!</v>
      </c>
      <c r="CH17" t="e">
        <f t="shared" si="7"/>
        <v>#DIV/0!</v>
      </c>
      <c r="CI17" t="e">
        <f t="shared" si="8"/>
        <v>#DIV/0!</v>
      </c>
      <c r="CJ17" t="e">
        <f t="shared" si="9"/>
        <v>#DIV/0!</v>
      </c>
      <c r="CK17" t="e">
        <f t="shared" si="10"/>
        <v>#DIV/0!</v>
      </c>
      <c r="CL17" t="e">
        <f t="shared" si="11"/>
        <v>#DIV/0!</v>
      </c>
      <c r="CM17" t="e">
        <f t="shared" si="12"/>
        <v>#DIV/0!</v>
      </c>
      <c r="CN17" t="e">
        <f t="shared" si="13"/>
        <v>#DIV/0!</v>
      </c>
    </row>
    <row r="18" spans="1:92" ht="15">
      <c r="A18" s="38"/>
      <c r="B18" s="40">
        <v>16</v>
      </c>
      <c r="C18" s="40"/>
      <c r="D18" s="59"/>
      <c r="E18" s="60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0"/>
      <c r="T18" s="59"/>
      <c r="U18" s="61"/>
      <c r="V18" s="62"/>
      <c r="W18" s="62"/>
      <c r="X18" s="62"/>
      <c r="Y18" s="62"/>
      <c r="Z18" s="62"/>
      <c r="AA18" s="62"/>
      <c r="AB18" s="61"/>
      <c r="AC18" s="62"/>
      <c r="AD18" s="62"/>
      <c r="AE18" s="62"/>
      <c r="AF18" s="62"/>
      <c r="AG18" s="62"/>
      <c r="AH18" s="62"/>
      <c r="AI18" s="69"/>
      <c r="AJ18" s="37"/>
      <c r="AK18" s="61"/>
      <c r="AL18" s="62"/>
      <c r="AM18" s="62"/>
      <c r="AN18" s="62"/>
      <c r="AO18" s="62"/>
      <c r="AP18" s="62"/>
      <c r="AQ18" s="62"/>
      <c r="AR18" s="70"/>
      <c r="AS18" s="62"/>
      <c r="AT18" s="62"/>
      <c r="AU18" s="62"/>
      <c r="AV18" s="62"/>
      <c r="AW18" s="62"/>
      <c r="AX18" s="62"/>
      <c r="AY18" s="62"/>
      <c r="AZ18" s="50">
        <f t="shared" si="0"/>
        <v>0</v>
      </c>
      <c r="BA18" s="51">
        <f t="shared" si="14"/>
        <v>0</v>
      </c>
      <c r="BB18" s="52">
        <f t="shared" si="15"/>
        <v>0</v>
      </c>
      <c r="BC18" s="52">
        <f t="shared" si="16"/>
        <v>0</v>
      </c>
      <c r="BD18" s="52">
        <f t="shared" si="17"/>
        <v>0</v>
      </c>
      <c r="BE18" s="52">
        <f t="shared" si="18"/>
        <v>0</v>
      </c>
      <c r="BF18" s="52">
        <f t="shared" si="19"/>
        <v>0</v>
      </c>
      <c r="BG18" s="52">
        <f t="shared" si="20"/>
        <v>0</v>
      </c>
      <c r="BH18" s="52">
        <f t="shared" si="21"/>
        <v>0</v>
      </c>
      <c r="BI18" s="52">
        <f t="shared" si="22"/>
        <v>0</v>
      </c>
      <c r="BJ18" s="52">
        <f t="shared" si="23"/>
        <v>0</v>
      </c>
      <c r="BK18" s="52">
        <f t="shared" si="24"/>
        <v>0</v>
      </c>
      <c r="BL18" s="52">
        <f t="shared" si="25"/>
        <v>0</v>
      </c>
      <c r="BM18" s="52">
        <f t="shared" si="26"/>
        <v>0</v>
      </c>
      <c r="BN18" s="52">
        <f t="shared" si="27"/>
        <v>0</v>
      </c>
      <c r="BO18" s="52">
        <f t="shared" si="28"/>
        <v>0</v>
      </c>
      <c r="BP18" s="53">
        <f t="shared" si="29"/>
        <v>0</v>
      </c>
      <c r="BQ18" s="53">
        <f t="shared" si="30"/>
        <v>0</v>
      </c>
      <c r="BR18" s="49"/>
      <c r="BS18" s="51">
        <f t="shared" si="31"/>
        <v>0</v>
      </c>
      <c r="BT18" s="52">
        <f t="shared" si="32"/>
        <v>0</v>
      </c>
      <c r="BU18" s="52">
        <f t="shared" si="33"/>
        <v>0</v>
      </c>
      <c r="BV18" s="52">
        <f t="shared" si="34"/>
        <v>0</v>
      </c>
      <c r="BW18" s="52">
        <f t="shared" si="2"/>
        <v>0</v>
      </c>
      <c r="BX18" s="53">
        <f t="shared" si="35"/>
        <v>0</v>
      </c>
      <c r="BY18" s="49">
        <f t="shared" si="3"/>
        <v>0</v>
      </c>
      <c r="BZ18" s="49" t="str">
        <f t="shared" si="36"/>
        <v>NAO</v>
      </c>
      <c r="CA18" s="49">
        <f t="shared" si="4"/>
        <v>0</v>
      </c>
      <c r="CB18" s="49" t="str">
        <f t="shared" si="37"/>
        <v>NAO</v>
      </c>
      <c r="CC18" s="49">
        <f t="shared" si="5"/>
        <v>0</v>
      </c>
      <c r="CD18" s="49">
        <f t="shared" si="38"/>
        <v>5</v>
      </c>
      <c r="CE18" t="e">
        <f t="shared" si="39"/>
        <v>#DIV/0!</v>
      </c>
      <c r="CF18" t="e">
        <f t="shared" si="6"/>
        <v>#DIV/0!</v>
      </c>
      <c r="CH18" t="e">
        <f t="shared" si="7"/>
        <v>#DIV/0!</v>
      </c>
      <c r="CI18" t="e">
        <f t="shared" si="8"/>
        <v>#DIV/0!</v>
      </c>
      <c r="CJ18" t="e">
        <f t="shared" si="9"/>
        <v>#DIV/0!</v>
      </c>
      <c r="CK18" t="e">
        <f t="shared" si="10"/>
        <v>#DIV/0!</v>
      </c>
      <c r="CL18" t="e">
        <f t="shared" si="11"/>
        <v>#DIV/0!</v>
      </c>
      <c r="CM18" t="e">
        <f t="shared" si="12"/>
        <v>#DIV/0!</v>
      </c>
      <c r="CN18" t="e">
        <f t="shared" si="13"/>
        <v>#DIV/0!</v>
      </c>
    </row>
    <row r="19" spans="1:92" ht="15">
      <c r="A19" s="38"/>
      <c r="B19" s="40">
        <v>17</v>
      </c>
      <c r="C19" s="40"/>
      <c r="D19" s="59"/>
      <c r="E19" s="60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0"/>
      <c r="T19" s="59"/>
      <c r="U19" s="61"/>
      <c r="V19" s="62"/>
      <c r="W19" s="62"/>
      <c r="X19" s="62"/>
      <c r="Y19" s="62"/>
      <c r="Z19" s="62"/>
      <c r="AA19" s="62"/>
      <c r="AB19" s="61"/>
      <c r="AC19" s="62"/>
      <c r="AD19" s="62"/>
      <c r="AE19" s="62"/>
      <c r="AF19" s="62"/>
      <c r="AG19" s="62"/>
      <c r="AH19" s="62"/>
      <c r="AI19" s="69"/>
      <c r="AJ19" s="37"/>
      <c r="AK19" s="61"/>
      <c r="AL19" s="62"/>
      <c r="AM19" s="62"/>
      <c r="AN19" s="62"/>
      <c r="AO19" s="62"/>
      <c r="AP19" s="62"/>
      <c r="AQ19" s="62"/>
      <c r="AR19" s="70"/>
      <c r="AS19" s="62"/>
      <c r="AT19" s="62"/>
      <c r="AU19" s="62"/>
      <c r="AV19" s="62"/>
      <c r="AW19" s="62"/>
      <c r="AX19" s="62"/>
      <c r="AY19" s="62"/>
      <c r="AZ19" s="50">
        <f t="shared" si="0"/>
        <v>0</v>
      </c>
      <c r="BA19" s="51">
        <f t="shared" si="14"/>
        <v>0</v>
      </c>
      <c r="BB19" s="52">
        <f t="shared" si="15"/>
        <v>0</v>
      </c>
      <c r="BC19" s="52">
        <f t="shared" si="16"/>
        <v>0</v>
      </c>
      <c r="BD19" s="52">
        <f t="shared" si="17"/>
        <v>0</v>
      </c>
      <c r="BE19" s="52">
        <f t="shared" si="18"/>
        <v>0</v>
      </c>
      <c r="BF19" s="52">
        <f t="shared" si="19"/>
        <v>0</v>
      </c>
      <c r="BG19" s="52">
        <f t="shared" si="20"/>
        <v>0</v>
      </c>
      <c r="BH19" s="52">
        <f t="shared" si="21"/>
        <v>0</v>
      </c>
      <c r="BI19" s="52">
        <f t="shared" si="22"/>
        <v>0</v>
      </c>
      <c r="BJ19" s="52">
        <f t="shared" si="23"/>
        <v>0</v>
      </c>
      <c r="BK19" s="52">
        <f t="shared" si="24"/>
        <v>0</v>
      </c>
      <c r="BL19" s="52">
        <f t="shared" si="25"/>
        <v>0</v>
      </c>
      <c r="BM19" s="52">
        <f t="shared" si="26"/>
        <v>0</v>
      </c>
      <c r="BN19" s="52">
        <f t="shared" si="27"/>
        <v>0</v>
      </c>
      <c r="BO19" s="52">
        <f t="shared" si="28"/>
        <v>0</v>
      </c>
      <c r="BP19" s="53">
        <f t="shared" si="29"/>
        <v>0</v>
      </c>
      <c r="BQ19" s="53">
        <f t="shared" si="30"/>
        <v>0</v>
      </c>
      <c r="BR19" s="49"/>
      <c r="BS19" s="51">
        <f t="shared" si="31"/>
        <v>0</v>
      </c>
      <c r="BT19" s="52">
        <f t="shared" si="32"/>
        <v>0</v>
      </c>
      <c r="BU19" s="52">
        <f t="shared" si="33"/>
        <v>0</v>
      </c>
      <c r="BV19" s="52">
        <f t="shared" si="34"/>
        <v>0</v>
      </c>
      <c r="BW19" s="52">
        <f t="shared" si="2"/>
        <v>0</v>
      </c>
      <c r="BX19" s="53">
        <f t="shared" si="35"/>
        <v>0</v>
      </c>
      <c r="BY19" s="49">
        <f t="shared" si="3"/>
        <v>0</v>
      </c>
      <c r="BZ19" s="49" t="str">
        <f t="shared" si="36"/>
        <v>NAO</v>
      </c>
      <c r="CA19" s="49">
        <f t="shared" si="4"/>
        <v>0</v>
      </c>
      <c r="CB19" s="49" t="str">
        <f t="shared" si="37"/>
        <v>NAO</v>
      </c>
      <c r="CC19" s="49">
        <f t="shared" si="5"/>
        <v>0</v>
      </c>
      <c r="CD19" s="49">
        <f t="shared" si="38"/>
        <v>5</v>
      </c>
      <c r="CE19" t="e">
        <f>(BX19)/(SUM(BX19:BX46))*100</f>
        <v>#DIV/0!</v>
      </c>
      <c r="CF19" t="e">
        <f t="shared" si="6"/>
        <v>#DIV/0!</v>
      </c>
      <c r="CH19" t="e">
        <f t="shared" si="7"/>
        <v>#DIV/0!</v>
      </c>
      <c r="CI19" t="e">
        <f t="shared" si="8"/>
        <v>#DIV/0!</v>
      </c>
      <c r="CJ19" t="e">
        <f t="shared" si="9"/>
        <v>#DIV/0!</v>
      </c>
      <c r="CK19" t="e">
        <f t="shared" si="10"/>
        <v>#DIV/0!</v>
      </c>
      <c r="CL19" t="e">
        <f t="shared" si="11"/>
        <v>#DIV/0!</v>
      </c>
      <c r="CM19" t="e">
        <f t="shared" si="12"/>
        <v>#DIV/0!</v>
      </c>
      <c r="CN19" t="e">
        <f t="shared" si="13"/>
        <v>#DIV/0!</v>
      </c>
    </row>
    <row r="20" spans="1:92" ht="15">
      <c r="A20" s="38"/>
      <c r="B20" s="40">
        <v>18</v>
      </c>
      <c r="C20" s="40"/>
      <c r="D20" s="59"/>
      <c r="E20" s="6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0"/>
      <c r="T20" s="59"/>
      <c r="U20" s="61"/>
      <c r="V20" s="62"/>
      <c r="W20" s="62"/>
      <c r="X20" s="62"/>
      <c r="Y20" s="62"/>
      <c r="Z20" s="62"/>
      <c r="AA20" s="62"/>
      <c r="AB20" s="61"/>
      <c r="AC20" s="62"/>
      <c r="AD20" s="62"/>
      <c r="AE20" s="62"/>
      <c r="AF20" s="62"/>
      <c r="AG20" s="62"/>
      <c r="AH20" s="62"/>
      <c r="AI20" s="69"/>
      <c r="AJ20" s="37"/>
      <c r="AK20" s="61"/>
      <c r="AL20" s="62"/>
      <c r="AM20" s="62"/>
      <c r="AN20" s="62"/>
      <c r="AO20" s="62"/>
      <c r="AP20" s="62"/>
      <c r="AQ20" s="62"/>
      <c r="AR20" s="70"/>
      <c r="AS20" s="62"/>
      <c r="AT20" s="62"/>
      <c r="AU20" s="62"/>
      <c r="AV20" s="62"/>
      <c r="AW20" s="62"/>
      <c r="AX20" s="62"/>
      <c r="AY20" s="62"/>
      <c r="AZ20" s="50">
        <f t="shared" si="0"/>
        <v>0</v>
      </c>
      <c r="BA20" s="51">
        <f t="shared" si="14"/>
        <v>0</v>
      </c>
      <c r="BB20" s="52">
        <f t="shared" si="15"/>
        <v>0</v>
      </c>
      <c r="BC20" s="52">
        <f t="shared" si="16"/>
        <v>0</v>
      </c>
      <c r="BD20" s="52">
        <f t="shared" si="17"/>
        <v>0</v>
      </c>
      <c r="BE20" s="52">
        <f t="shared" si="18"/>
        <v>0</v>
      </c>
      <c r="BF20" s="52">
        <f t="shared" si="19"/>
        <v>0</v>
      </c>
      <c r="BG20" s="52">
        <f t="shared" si="20"/>
        <v>0</v>
      </c>
      <c r="BH20" s="52">
        <f t="shared" si="21"/>
        <v>0</v>
      </c>
      <c r="BI20" s="52">
        <f t="shared" si="22"/>
        <v>0</v>
      </c>
      <c r="BJ20" s="52">
        <f t="shared" si="23"/>
        <v>0</v>
      </c>
      <c r="BK20" s="52">
        <f t="shared" si="24"/>
        <v>0</v>
      </c>
      <c r="BL20" s="52">
        <f t="shared" si="25"/>
        <v>0</v>
      </c>
      <c r="BM20" s="52">
        <f t="shared" si="26"/>
        <v>0</v>
      </c>
      <c r="BN20" s="52">
        <f t="shared" si="27"/>
        <v>0</v>
      </c>
      <c r="BO20" s="52">
        <f t="shared" si="28"/>
        <v>0</v>
      </c>
      <c r="BP20" s="53">
        <f t="shared" si="29"/>
        <v>0</v>
      </c>
      <c r="BQ20" s="53">
        <f t="shared" si="30"/>
        <v>0</v>
      </c>
      <c r="BR20" s="49"/>
      <c r="BS20" s="51">
        <f t="shared" si="31"/>
        <v>0</v>
      </c>
      <c r="BT20" s="52">
        <f t="shared" si="32"/>
        <v>0</v>
      </c>
      <c r="BU20" s="52">
        <f t="shared" si="33"/>
        <v>0</v>
      </c>
      <c r="BV20" s="52">
        <f t="shared" si="34"/>
        <v>0</v>
      </c>
      <c r="BW20" s="52">
        <f t="shared" si="2"/>
        <v>0</v>
      </c>
      <c r="BX20" s="53">
        <f t="shared" si="35"/>
        <v>0</v>
      </c>
      <c r="BY20" s="49">
        <f t="shared" si="3"/>
        <v>0</v>
      </c>
      <c r="BZ20" s="49" t="str">
        <f t="shared" si="36"/>
        <v>NAO</v>
      </c>
      <c r="CA20" s="49">
        <f t="shared" si="4"/>
        <v>0</v>
      </c>
      <c r="CB20" s="49" t="str">
        <f t="shared" si="37"/>
        <v>NAO</v>
      </c>
      <c r="CC20" s="49">
        <f t="shared" si="5"/>
        <v>0</v>
      </c>
      <c r="CD20" s="49">
        <f t="shared" si="38"/>
        <v>5</v>
      </c>
      <c r="CE20" t="e">
        <f>(BX20)/(SUM(BX20:BX47))*100</f>
        <v>#DIV/0!</v>
      </c>
      <c r="CF20" t="e">
        <f t="shared" si="6"/>
        <v>#DIV/0!</v>
      </c>
      <c r="CH20" t="e">
        <f t="shared" si="7"/>
        <v>#DIV/0!</v>
      </c>
      <c r="CI20" t="e">
        <f t="shared" si="8"/>
        <v>#DIV/0!</v>
      </c>
      <c r="CJ20" t="e">
        <f t="shared" si="9"/>
        <v>#DIV/0!</v>
      </c>
      <c r="CK20" t="e">
        <f t="shared" si="10"/>
        <v>#DIV/0!</v>
      </c>
      <c r="CL20" t="e">
        <f t="shared" si="11"/>
        <v>#DIV/0!</v>
      </c>
      <c r="CM20" t="e">
        <f t="shared" si="12"/>
        <v>#DIV/0!</v>
      </c>
      <c r="CN20" t="e">
        <f t="shared" si="13"/>
        <v>#DIV/0!</v>
      </c>
    </row>
    <row r="21" spans="1:92" ht="15">
      <c r="A21" s="38"/>
      <c r="B21" s="40">
        <v>19</v>
      </c>
      <c r="C21" s="40"/>
      <c r="D21" s="59"/>
      <c r="E21" s="60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0"/>
      <c r="T21" s="59"/>
      <c r="U21" s="61"/>
      <c r="V21" s="62"/>
      <c r="W21" s="62"/>
      <c r="X21" s="62"/>
      <c r="Y21" s="62"/>
      <c r="Z21" s="62"/>
      <c r="AA21" s="62"/>
      <c r="AB21" s="61"/>
      <c r="AC21" s="62"/>
      <c r="AD21" s="62"/>
      <c r="AE21" s="62"/>
      <c r="AF21" s="62"/>
      <c r="AG21" s="62"/>
      <c r="AH21" s="62"/>
      <c r="AI21" s="69"/>
      <c r="AJ21" s="37"/>
      <c r="AK21" s="61"/>
      <c r="AL21" s="62"/>
      <c r="AM21" s="62"/>
      <c r="AN21" s="62"/>
      <c r="AO21" s="62"/>
      <c r="AP21" s="62"/>
      <c r="AQ21" s="62"/>
      <c r="AR21" s="70"/>
      <c r="AS21" s="62"/>
      <c r="AT21" s="62"/>
      <c r="AU21" s="62"/>
      <c r="AV21" s="62"/>
      <c r="AW21" s="62"/>
      <c r="AX21" s="62"/>
      <c r="AY21" s="62"/>
      <c r="AZ21" s="50">
        <f t="shared" si="0"/>
        <v>0</v>
      </c>
      <c r="BA21" s="51">
        <f t="shared" si="14"/>
        <v>0</v>
      </c>
      <c r="BB21" s="52">
        <f t="shared" si="15"/>
        <v>0</v>
      </c>
      <c r="BC21" s="52">
        <f t="shared" si="16"/>
        <v>0</v>
      </c>
      <c r="BD21" s="52">
        <f t="shared" si="17"/>
        <v>0</v>
      </c>
      <c r="BE21" s="52">
        <f t="shared" si="18"/>
        <v>0</v>
      </c>
      <c r="BF21" s="52">
        <f t="shared" si="19"/>
        <v>0</v>
      </c>
      <c r="BG21" s="52">
        <f t="shared" si="20"/>
        <v>0</v>
      </c>
      <c r="BH21" s="52">
        <f t="shared" si="21"/>
        <v>0</v>
      </c>
      <c r="BI21" s="52">
        <f t="shared" si="22"/>
        <v>0</v>
      </c>
      <c r="BJ21" s="52">
        <f t="shared" si="23"/>
        <v>0</v>
      </c>
      <c r="BK21" s="52">
        <f t="shared" si="24"/>
        <v>0</v>
      </c>
      <c r="BL21" s="52">
        <f t="shared" si="25"/>
        <v>0</v>
      </c>
      <c r="BM21" s="52">
        <f t="shared" si="26"/>
        <v>0</v>
      </c>
      <c r="BN21" s="52">
        <f t="shared" si="27"/>
        <v>0</v>
      </c>
      <c r="BO21" s="52">
        <f t="shared" si="28"/>
        <v>0</v>
      </c>
      <c r="BP21" s="53">
        <f t="shared" si="29"/>
        <v>0</v>
      </c>
      <c r="BQ21" s="53">
        <f t="shared" si="30"/>
        <v>0</v>
      </c>
      <c r="BR21" s="49"/>
      <c r="BS21" s="51">
        <f t="shared" si="31"/>
        <v>0</v>
      </c>
      <c r="BT21" s="52">
        <f t="shared" si="32"/>
        <v>0</v>
      </c>
      <c r="BU21" s="52">
        <f t="shared" si="33"/>
        <v>0</v>
      </c>
      <c r="BV21" s="52">
        <f t="shared" si="34"/>
        <v>0</v>
      </c>
      <c r="BW21" s="52">
        <f t="shared" si="2"/>
        <v>0</v>
      </c>
      <c r="BX21" s="53">
        <f t="shared" si="35"/>
        <v>0</v>
      </c>
      <c r="BY21" s="49">
        <f t="shared" si="3"/>
        <v>0</v>
      </c>
      <c r="BZ21" s="49" t="str">
        <f t="shared" si="36"/>
        <v>NAO</v>
      </c>
      <c r="CA21" s="49">
        <f t="shared" si="4"/>
        <v>0</v>
      </c>
      <c r="CB21" s="49" t="str">
        <f t="shared" si="37"/>
        <v>NAO</v>
      </c>
      <c r="CC21" s="49">
        <f t="shared" si="5"/>
        <v>0</v>
      </c>
      <c r="CD21" s="49">
        <f t="shared" si="38"/>
        <v>5</v>
      </c>
      <c r="CE21" t="e">
        <f>(BX21)/(SUM(BX21:BX50))*100</f>
        <v>#DIV/0!</v>
      </c>
      <c r="CF21" t="e">
        <f t="shared" si="6"/>
        <v>#DIV/0!</v>
      </c>
      <c r="CH21" t="e">
        <f t="shared" si="7"/>
        <v>#DIV/0!</v>
      </c>
      <c r="CI21" t="e">
        <f t="shared" si="8"/>
        <v>#DIV/0!</v>
      </c>
      <c r="CJ21" t="e">
        <f t="shared" si="9"/>
        <v>#DIV/0!</v>
      </c>
      <c r="CK21" t="e">
        <f t="shared" si="10"/>
        <v>#DIV/0!</v>
      </c>
      <c r="CL21" t="e">
        <f t="shared" si="11"/>
        <v>#DIV/0!</v>
      </c>
      <c r="CM21" t="e">
        <f t="shared" si="12"/>
        <v>#DIV/0!</v>
      </c>
      <c r="CN21" t="e">
        <f t="shared" si="13"/>
        <v>#DIV/0!</v>
      </c>
    </row>
    <row r="22" spans="1:92" ht="15">
      <c r="A22" s="38"/>
      <c r="B22" s="40">
        <v>20</v>
      </c>
      <c r="C22" s="40"/>
      <c r="D22" s="59"/>
      <c r="E22" s="60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6"/>
      <c r="Q22" s="62"/>
      <c r="R22" s="62"/>
      <c r="S22" s="60"/>
      <c r="T22" s="72"/>
      <c r="U22" s="61"/>
      <c r="V22" s="62"/>
      <c r="W22" s="62"/>
      <c r="X22" s="62"/>
      <c r="Y22" s="62"/>
      <c r="Z22" s="62"/>
      <c r="AA22" s="62"/>
      <c r="AB22" s="61"/>
      <c r="AC22" s="62"/>
      <c r="AD22" s="62"/>
      <c r="AE22" s="62"/>
      <c r="AF22" s="62"/>
      <c r="AG22" s="62"/>
      <c r="AH22" s="62"/>
      <c r="AI22" s="69"/>
      <c r="AJ22" s="37"/>
      <c r="AK22" s="61"/>
      <c r="AL22" s="62"/>
      <c r="AM22" s="62"/>
      <c r="AN22" s="62"/>
      <c r="AO22" s="62"/>
      <c r="AP22" s="62"/>
      <c r="AQ22" s="62"/>
      <c r="AR22" s="70"/>
      <c r="AS22" s="62"/>
      <c r="AT22" s="62"/>
      <c r="AU22" s="62"/>
      <c r="AV22" s="62"/>
      <c r="AW22" s="62"/>
      <c r="AX22" s="62"/>
      <c r="AY22" s="62"/>
      <c r="AZ22" s="50">
        <f t="shared" si="0"/>
        <v>0</v>
      </c>
      <c r="BA22" s="51">
        <f t="shared" si="14"/>
        <v>0</v>
      </c>
      <c r="BB22" s="52">
        <f t="shared" si="15"/>
        <v>0</v>
      </c>
      <c r="BC22" s="52">
        <f t="shared" si="16"/>
        <v>0</v>
      </c>
      <c r="BD22" s="52">
        <f t="shared" si="17"/>
        <v>0</v>
      </c>
      <c r="BE22" s="52">
        <f t="shared" si="18"/>
        <v>0</v>
      </c>
      <c r="BF22" s="52">
        <f t="shared" si="19"/>
        <v>0</v>
      </c>
      <c r="BG22" s="52">
        <f t="shared" si="20"/>
        <v>0</v>
      </c>
      <c r="BH22" s="52">
        <f t="shared" si="21"/>
        <v>0</v>
      </c>
      <c r="BI22" s="52">
        <f t="shared" si="22"/>
        <v>0</v>
      </c>
      <c r="BJ22" s="52">
        <f t="shared" si="23"/>
        <v>0</v>
      </c>
      <c r="BK22" s="52">
        <f t="shared" si="24"/>
        <v>0</v>
      </c>
      <c r="BL22" s="52">
        <f t="shared" si="25"/>
        <v>0</v>
      </c>
      <c r="BM22" s="52">
        <f t="shared" si="26"/>
        <v>0</v>
      </c>
      <c r="BN22" s="52">
        <f t="shared" si="27"/>
        <v>0</v>
      </c>
      <c r="BO22" s="52">
        <f t="shared" si="28"/>
        <v>0</v>
      </c>
      <c r="BP22" s="53">
        <f t="shared" si="29"/>
        <v>0</v>
      </c>
      <c r="BQ22" s="53">
        <f t="shared" si="30"/>
        <v>0</v>
      </c>
      <c r="BR22" s="49"/>
      <c r="BS22" s="51">
        <f t="shared" si="31"/>
        <v>0</v>
      </c>
      <c r="BT22" s="52">
        <f t="shared" si="32"/>
        <v>0</v>
      </c>
      <c r="BU22" s="52">
        <f t="shared" si="33"/>
        <v>0</v>
      </c>
      <c r="BV22" s="52">
        <f t="shared" si="34"/>
        <v>0</v>
      </c>
      <c r="BW22" s="52">
        <f t="shared" si="2"/>
        <v>0</v>
      </c>
      <c r="BX22" s="53">
        <f t="shared" si="35"/>
        <v>0</v>
      </c>
      <c r="BY22" s="49">
        <f t="shared" si="3"/>
        <v>0</v>
      </c>
      <c r="BZ22" s="49" t="str">
        <f t="shared" si="36"/>
        <v>NAO</v>
      </c>
      <c r="CA22" s="49">
        <f t="shared" si="4"/>
        <v>0</v>
      </c>
      <c r="CB22" s="49" t="str">
        <f t="shared" si="37"/>
        <v>NAO</v>
      </c>
      <c r="CC22" s="49">
        <f t="shared" si="5"/>
        <v>0</v>
      </c>
      <c r="CD22" s="49">
        <f t="shared" si="38"/>
        <v>5</v>
      </c>
      <c r="CE22" t="e">
        <f>(BX22)/(SUM(BX22:BX51))*100</f>
        <v>#DIV/0!</v>
      </c>
      <c r="CF22" t="e">
        <f t="shared" si="6"/>
        <v>#DIV/0!</v>
      </c>
      <c r="CH22" t="e">
        <f t="shared" si="7"/>
        <v>#DIV/0!</v>
      </c>
      <c r="CI22" t="e">
        <f t="shared" si="8"/>
        <v>#DIV/0!</v>
      </c>
      <c r="CJ22" t="e">
        <f t="shared" si="9"/>
        <v>#DIV/0!</v>
      </c>
      <c r="CK22" t="e">
        <f t="shared" si="10"/>
        <v>#DIV/0!</v>
      </c>
      <c r="CL22" t="e">
        <f t="shared" si="11"/>
        <v>#DIV/0!</v>
      </c>
      <c r="CM22" t="e">
        <f t="shared" si="12"/>
        <v>#DIV/0!</v>
      </c>
      <c r="CN22" t="e">
        <f t="shared" si="13"/>
        <v>#DIV/0!</v>
      </c>
    </row>
    <row r="23" spans="1:92" ht="15">
      <c r="A23" s="38"/>
      <c r="B23" s="40">
        <v>21</v>
      </c>
      <c r="C23" s="40"/>
      <c r="D23" s="59"/>
      <c r="E23" s="60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0"/>
      <c r="T23" s="59"/>
      <c r="U23" s="61"/>
      <c r="V23" s="62"/>
      <c r="W23" s="62"/>
      <c r="X23" s="62"/>
      <c r="Y23" s="62"/>
      <c r="Z23" s="62"/>
      <c r="AA23" s="62"/>
      <c r="AB23" s="61"/>
      <c r="AC23" s="62"/>
      <c r="AD23" s="62"/>
      <c r="AE23" s="62"/>
      <c r="AF23" s="62"/>
      <c r="AG23" s="62"/>
      <c r="AH23" s="62"/>
      <c r="AI23" s="69"/>
      <c r="AJ23" s="37"/>
      <c r="AK23" s="61"/>
      <c r="AL23" s="62"/>
      <c r="AM23" s="62"/>
      <c r="AN23" s="62"/>
      <c r="AO23" s="62"/>
      <c r="AP23" s="62"/>
      <c r="AQ23" s="62"/>
      <c r="AR23" s="70"/>
      <c r="AS23" s="62"/>
      <c r="AT23" s="62"/>
      <c r="AU23" s="62"/>
      <c r="AV23" s="62"/>
      <c r="AW23" s="62"/>
      <c r="AX23" s="62"/>
      <c r="AY23" s="62"/>
      <c r="AZ23" s="50">
        <f t="shared" si="0"/>
        <v>0</v>
      </c>
      <c r="BA23" s="51">
        <f t="shared" si="14"/>
        <v>0</v>
      </c>
      <c r="BB23" s="52">
        <f t="shared" si="15"/>
        <v>0</v>
      </c>
      <c r="BC23" s="52">
        <f t="shared" si="16"/>
        <v>0</v>
      </c>
      <c r="BD23" s="52">
        <f t="shared" si="17"/>
        <v>0</v>
      </c>
      <c r="BE23" s="52">
        <f t="shared" si="18"/>
        <v>0</v>
      </c>
      <c r="BF23" s="52">
        <f t="shared" si="19"/>
        <v>0</v>
      </c>
      <c r="BG23" s="52">
        <f t="shared" si="20"/>
        <v>0</v>
      </c>
      <c r="BH23" s="52">
        <f t="shared" si="21"/>
        <v>0</v>
      </c>
      <c r="BI23" s="52">
        <f t="shared" si="22"/>
        <v>0</v>
      </c>
      <c r="BJ23" s="52">
        <f t="shared" si="23"/>
        <v>0</v>
      </c>
      <c r="BK23" s="52">
        <f t="shared" si="24"/>
        <v>0</v>
      </c>
      <c r="BL23" s="52">
        <f t="shared" si="25"/>
        <v>0</v>
      </c>
      <c r="BM23" s="52">
        <f t="shared" si="26"/>
        <v>0</v>
      </c>
      <c r="BN23" s="52">
        <f t="shared" si="27"/>
        <v>0</v>
      </c>
      <c r="BO23" s="52">
        <f t="shared" si="28"/>
        <v>0</v>
      </c>
      <c r="BP23" s="53">
        <f t="shared" si="29"/>
        <v>0</v>
      </c>
      <c r="BQ23" s="53">
        <f t="shared" si="30"/>
        <v>0</v>
      </c>
      <c r="BR23" s="49"/>
      <c r="BS23" s="51">
        <f t="shared" si="31"/>
        <v>0</v>
      </c>
      <c r="BT23" s="52">
        <f t="shared" si="32"/>
        <v>0</v>
      </c>
      <c r="BU23" s="52">
        <f t="shared" si="33"/>
        <v>0</v>
      </c>
      <c r="BV23" s="52">
        <f t="shared" si="34"/>
        <v>0</v>
      </c>
      <c r="BW23" s="52">
        <f t="shared" si="2"/>
        <v>0</v>
      </c>
      <c r="BX23" s="53">
        <f t="shared" si="35"/>
        <v>0</v>
      </c>
      <c r="BY23" s="49">
        <f t="shared" si="3"/>
        <v>0</v>
      </c>
      <c r="BZ23" s="49" t="str">
        <f t="shared" si="36"/>
        <v>NAO</v>
      </c>
      <c r="CA23" s="49">
        <f t="shared" si="4"/>
        <v>0</v>
      </c>
      <c r="CB23" s="49" t="str">
        <f t="shared" si="37"/>
        <v>NAO</v>
      </c>
      <c r="CC23" s="49">
        <f t="shared" si="5"/>
        <v>0</v>
      </c>
      <c r="CD23" s="49">
        <f t="shared" si="38"/>
        <v>5</v>
      </c>
      <c r="CE23" t="e">
        <f>(BX23)/(SUM(BX23:BX52))*100</f>
        <v>#DIV/0!</v>
      </c>
      <c r="CF23" t="e">
        <f t="shared" si="6"/>
        <v>#DIV/0!</v>
      </c>
      <c r="CH23" t="e">
        <f t="shared" si="7"/>
        <v>#DIV/0!</v>
      </c>
      <c r="CI23" t="e">
        <f t="shared" si="8"/>
        <v>#DIV/0!</v>
      </c>
      <c r="CJ23" t="e">
        <f t="shared" si="9"/>
        <v>#DIV/0!</v>
      </c>
      <c r="CK23" t="e">
        <f t="shared" si="10"/>
        <v>#DIV/0!</v>
      </c>
      <c r="CL23" t="e">
        <f t="shared" si="11"/>
        <v>#DIV/0!</v>
      </c>
      <c r="CM23" t="e">
        <f t="shared" si="12"/>
        <v>#DIV/0!</v>
      </c>
      <c r="CN23" t="e">
        <f t="shared" si="13"/>
        <v>#DIV/0!</v>
      </c>
    </row>
    <row r="24" spans="1:92" ht="15">
      <c r="A24" s="38"/>
      <c r="B24" s="40">
        <v>22</v>
      </c>
      <c r="C24" s="40"/>
      <c r="D24" s="59"/>
      <c r="E24" s="60"/>
      <c r="F24" s="61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0"/>
      <c r="T24" s="59"/>
      <c r="U24" s="61"/>
      <c r="V24" s="62"/>
      <c r="W24" s="62"/>
      <c r="X24" s="62"/>
      <c r="Y24" s="62"/>
      <c r="Z24" s="62"/>
      <c r="AA24" s="62"/>
      <c r="AB24" s="61"/>
      <c r="AC24" s="62"/>
      <c r="AD24" s="62"/>
      <c r="AE24" s="62"/>
      <c r="AF24" s="62"/>
      <c r="AG24" s="62"/>
      <c r="AH24" s="62"/>
      <c r="AI24" s="69"/>
      <c r="AJ24" s="37"/>
      <c r="AK24" s="61"/>
      <c r="AL24" s="62"/>
      <c r="AM24" s="62"/>
      <c r="AN24" s="62"/>
      <c r="AO24" s="62"/>
      <c r="AP24" s="62"/>
      <c r="AQ24" s="62"/>
      <c r="AR24" s="70"/>
      <c r="AS24" s="62"/>
      <c r="AT24" s="62"/>
      <c r="AU24" s="62"/>
      <c r="AV24" s="62"/>
      <c r="AW24" s="62"/>
      <c r="AX24" s="62"/>
      <c r="AY24" s="62"/>
      <c r="AZ24" s="50">
        <f t="shared" si="0"/>
        <v>0</v>
      </c>
      <c r="BA24" s="51">
        <f t="shared" si="14"/>
        <v>0</v>
      </c>
      <c r="BB24" s="52">
        <f t="shared" si="15"/>
        <v>0</v>
      </c>
      <c r="BC24" s="52">
        <f t="shared" si="16"/>
        <v>0</v>
      </c>
      <c r="BD24" s="52">
        <f t="shared" si="17"/>
        <v>0</v>
      </c>
      <c r="BE24" s="52">
        <f t="shared" si="18"/>
        <v>0</v>
      </c>
      <c r="BF24" s="52">
        <f t="shared" si="19"/>
        <v>0</v>
      </c>
      <c r="BG24" s="52">
        <f t="shared" si="20"/>
        <v>0</v>
      </c>
      <c r="BH24" s="52">
        <f t="shared" si="21"/>
        <v>0</v>
      </c>
      <c r="BI24" s="52">
        <f t="shared" si="22"/>
        <v>0</v>
      </c>
      <c r="BJ24" s="52">
        <f t="shared" si="23"/>
        <v>0</v>
      </c>
      <c r="BK24" s="52">
        <f t="shared" si="24"/>
        <v>0</v>
      </c>
      <c r="BL24" s="52">
        <f t="shared" si="25"/>
        <v>0</v>
      </c>
      <c r="BM24" s="52">
        <f t="shared" si="26"/>
        <v>0</v>
      </c>
      <c r="BN24" s="52">
        <f t="shared" si="27"/>
        <v>0</v>
      </c>
      <c r="BO24" s="52">
        <f t="shared" si="28"/>
        <v>0</v>
      </c>
      <c r="BP24" s="53">
        <f t="shared" si="29"/>
        <v>0</v>
      </c>
      <c r="BQ24" s="53">
        <f t="shared" si="30"/>
        <v>0</v>
      </c>
      <c r="BR24" s="49"/>
      <c r="BS24" s="51">
        <f t="shared" si="31"/>
        <v>0</v>
      </c>
      <c r="BT24" s="52">
        <f t="shared" si="32"/>
        <v>0</v>
      </c>
      <c r="BU24" s="52">
        <f t="shared" si="33"/>
        <v>0</v>
      </c>
      <c r="BV24" s="52">
        <f t="shared" si="34"/>
        <v>0</v>
      </c>
      <c r="BW24" s="52">
        <f t="shared" si="2"/>
        <v>0</v>
      </c>
      <c r="BX24" s="53">
        <f t="shared" si="35"/>
        <v>0</v>
      </c>
      <c r="BY24" s="49">
        <f t="shared" si="3"/>
        <v>0</v>
      </c>
      <c r="BZ24" s="49" t="str">
        <f t="shared" si="36"/>
        <v>NAO</v>
      </c>
      <c r="CA24" s="49">
        <f t="shared" si="4"/>
        <v>0</v>
      </c>
      <c r="CB24" s="49" t="str">
        <f t="shared" si="37"/>
        <v>NAO</v>
      </c>
      <c r="CC24" s="49">
        <f t="shared" si="5"/>
        <v>0</v>
      </c>
      <c r="CD24" s="49">
        <f t="shared" si="38"/>
        <v>5</v>
      </c>
      <c r="CE24" t="e">
        <f>(BX24)/(SUM(BX24:BX53))*100</f>
        <v>#DIV/0!</v>
      </c>
      <c r="CF24" t="e">
        <f t="shared" si="6"/>
        <v>#DIV/0!</v>
      </c>
      <c r="CH24" t="e">
        <f t="shared" si="7"/>
        <v>#DIV/0!</v>
      </c>
      <c r="CI24" t="e">
        <f t="shared" si="8"/>
        <v>#DIV/0!</v>
      </c>
      <c r="CJ24" t="e">
        <f t="shared" si="9"/>
        <v>#DIV/0!</v>
      </c>
      <c r="CK24" t="e">
        <f t="shared" si="10"/>
        <v>#DIV/0!</v>
      </c>
      <c r="CL24" t="e">
        <f t="shared" si="11"/>
        <v>#DIV/0!</v>
      </c>
      <c r="CM24" t="e">
        <f t="shared" si="12"/>
        <v>#DIV/0!</v>
      </c>
      <c r="CN24" t="e">
        <f t="shared" si="13"/>
        <v>#DIV/0!</v>
      </c>
    </row>
    <row r="25" spans="1:92" ht="15.75" thickBot="1">
      <c r="A25" s="38"/>
      <c r="B25" s="40">
        <v>23</v>
      </c>
      <c r="C25" s="40"/>
      <c r="D25" s="59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0"/>
      <c r="T25" s="59"/>
      <c r="U25" s="61"/>
      <c r="V25" s="62"/>
      <c r="W25" s="62"/>
      <c r="X25" s="62"/>
      <c r="Y25" s="62"/>
      <c r="Z25" s="62"/>
      <c r="AA25" s="62"/>
      <c r="AB25" s="61"/>
      <c r="AC25" s="62"/>
      <c r="AD25" s="62"/>
      <c r="AE25" s="62"/>
      <c r="AF25" s="62"/>
      <c r="AG25" s="62"/>
      <c r="AH25" s="62"/>
      <c r="AI25" s="69"/>
      <c r="AJ25" s="37"/>
      <c r="AK25" s="61"/>
      <c r="AL25" s="62"/>
      <c r="AM25" s="62"/>
      <c r="AN25" s="62"/>
      <c r="AO25" s="62"/>
      <c r="AP25" s="62"/>
      <c r="AQ25" s="62"/>
      <c r="AR25" s="70"/>
      <c r="AS25" s="62"/>
      <c r="AT25" s="62"/>
      <c r="AU25" s="62"/>
      <c r="AV25" s="62"/>
      <c r="AW25" s="62"/>
      <c r="AX25" s="62"/>
      <c r="AY25" s="62"/>
      <c r="AZ25" s="50">
        <f t="shared" si="0"/>
        <v>0</v>
      </c>
      <c r="BA25" s="51">
        <f t="shared" si="14"/>
        <v>0</v>
      </c>
      <c r="BB25" s="52">
        <f t="shared" si="15"/>
        <v>0</v>
      </c>
      <c r="BC25" s="52">
        <f t="shared" si="16"/>
        <v>0</v>
      </c>
      <c r="BD25" s="52">
        <f t="shared" si="17"/>
        <v>0</v>
      </c>
      <c r="BE25" s="52">
        <f t="shared" si="18"/>
        <v>0</v>
      </c>
      <c r="BF25" s="52">
        <f t="shared" si="19"/>
        <v>0</v>
      </c>
      <c r="BG25" s="52">
        <f t="shared" si="20"/>
        <v>0</v>
      </c>
      <c r="BH25" s="52">
        <f t="shared" si="21"/>
        <v>0</v>
      </c>
      <c r="BI25" s="52">
        <f t="shared" si="22"/>
        <v>0</v>
      </c>
      <c r="BJ25" s="52">
        <f t="shared" si="23"/>
        <v>0</v>
      </c>
      <c r="BK25" s="52">
        <f t="shared" si="24"/>
        <v>0</v>
      </c>
      <c r="BL25" s="52">
        <f t="shared" si="25"/>
        <v>0</v>
      </c>
      <c r="BM25" s="52">
        <f t="shared" si="26"/>
        <v>0</v>
      </c>
      <c r="BN25" s="52">
        <f t="shared" si="27"/>
        <v>0</v>
      </c>
      <c r="BO25" s="52">
        <f t="shared" si="28"/>
        <v>0</v>
      </c>
      <c r="BP25" s="53">
        <f t="shared" si="29"/>
        <v>0</v>
      </c>
      <c r="BQ25" s="53">
        <f t="shared" si="30"/>
        <v>0</v>
      </c>
      <c r="BR25" s="49"/>
      <c r="BS25" s="51">
        <f t="shared" si="31"/>
        <v>0</v>
      </c>
      <c r="BT25" s="52">
        <f t="shared" si="32"/>
        <v>0</v>
      </c>
      <c r="BU25" s="52">
        <f t="shared" si="33"/>
        <v>0</v>
      </c>
      <c r="BV25" s="52">
        <f t="shared" si="34"/>
        <v>0</v>
      </c>
      <c r="BW25" s="52">
        <f t="shared" si="2"/>
        <v>0</v>
      </c>
      <c r="BX25" s="53">
        <f t="shared" si="35"/>
        <v>0</v>
      </c>
      <c r="BY25" s="49">
        <f t="shared" si="3"/>
        <v>0</v>
      </c>
      <c r="BZ25" s="49" t="str">
        <f t="shared" si="36"/>
        <v>NAO</v>
      </c>
      <c r="CA25" s="49">
        <f t="shared" si="4"/>
        <v>0</v>
      </c>
      <c r="CB25" s="49" t="str">
        <f t="shared" si="37"/>
        <v>NAO</v>
      </c>
      <c r="CC25" s="49">
        <f t="shared" si="5"/>
        <v>0</v>
      </c>
      <c r="CD25" s="49">
        <f t="shared" si="38"/>
        <v>5</v>
      </c>
      <c r="CE25" t="e">
        <f>(BX25)/(SUM(BX25:BX70))*100</f>
        <v>#DIV/0!</v>
      </c>
      <c r="CF25" t="e">
        <f t="shared" si="6"/>
        <v>#DIV/0!</v>
      </c>
      <c r="CH25" t="e">
        <f t="shared" si="7"/>
        <v>#DIV/0!</v>
      </c>
      <c r="CI25" t="e">
        <f t="shared" si="8"/>
        <v>#DIV/0!</v>
      </c>
      <c r="CJ25" t="e">
        <f t="shared" si="9"/>
        <v>#DIV/0!</v>
      </c>
      <c r="CK25" t="e">
        <f t="shared" si="10"/>
        <v>#DIV/0!</v>
      </c>
      <c r="CL25" t="e">
        <f t="shared" si="11"/>
        <v>#DIV/0!</v>
      </c>
      <c r="CM25" t="e">
        <f t="shared" si="12"/>
        <v>#DIV/0!</v>
      </c>
      <c r="CN25" t="e">
        <f t="shared" si="13"/>
        <v>#DIV/0!</v>
      </c>
    </row>
    <row r="26" spans="1:82" ht="15.75" thickBot="1">
      <c r="A26" s="1"/>
      <c r="B26" s="45"/>
      <c r="C26" s="55"/>
      <c r="D26" s="56"/>
      <c r="E26" s="48"/>
      <c r="F26" s="5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2"/>
      <c r="U26" s="5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2"/>
      <c r="AK26" s="57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2">
        <f>SUM(AZ3:AZ25)</f>
        <v>0</v>
      </c>
      <c r="BA26" s="44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3"/>
      <c r="BR26" s="1"/>
      <c r="BS26" s="45"/>
      <c r="BT26" s="45"/>
      <c r="BU26" s="45"/>
      <c r="BV26" s="45"/>
      <c r="BW26" s="45"/>
      <c r="BX26" s="45"/>
      <c r="BY26" s="1"/>
      <c r="BZ26" s="1"/>
      <c r="CA26" s="1"/>
      <c r="CB26" s="1"/>
      <c r="CC26" s="1"/>
      <c r="CD26" s="1"/>
    </row>
    <row r="27" spans="3:76" ht="15.75" thickBot="1">
      <c r="C27" s="3" t="s">
        <v>25</v>
      </c>
      <c r="D27" s="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">
        <f>AZ26/3</f>
        <v>0</v>
      </c>
      <c r="BA27" s="11">
        <f aca="true" t="shared" si="40" ref="BA27:BG27">SUM(E27,U27,AK27)</f>
        <v>0</v>
      </c>
      <c r="BB27" s="12">
        <f t="shared" si="40"/>
        <v>0</v>
      </c>
      <c r="BC27" s="12">
        <f t="shared" si="40"/>
        <v>0</v>
      </c>
      <c r="BD27" s="12">
        <f t="shared" si="40"/>
        <v>0</v>
      </c>
      <c r="BE27" s="12">
        <f t="shared" si="40"/>
        <v>0</v>
      </c>
      <c r="BF27" s="12">
        <f t="shared" si="40"/>
        <v>0</v>
      </c>
      <c r="BG27" s="12">
        <f t="shared" si="40"/>
        <v>0</v>
      </c>
      <c r="BH27" s="35">
        <f>SUM(AR27,AB27,L27)</f>
        <v>0</v>
      </c>
      <c r="BI27" s="35">
        <f>SUM(AS27,AC27,M27)</f>
        <v>0</v>
      </c>
      <c r="BJ27" s="35">
        <f>SUM(AT27,AD27,N27)</f>
        <v>0</v>
      </c>
      <c r="BK27" s="35"/>
      <c r="BL27" s="35">
        <f>SUM(AU27,AE27,O27)</f>
        <v>0</v>
      </c>
      <c r="BM27" s="35">
        <f>SUM(AV27,AF27,P27)</f>
        <v>0</v>
      </c>
      <c r="BN27" s="35">
        <f>SUM(AW27,AG27,Q27)</f>
        <v>0</v>
      </c>
      <c r="BO27" s="35">
        <f>SUM(AX27,AH27,R27)</f>
        <v>0</v>
      </c>
      <c r="BP27" s="35"/>
      <c r="BQ27" s="36">
        <f>SUM(AY27,AI27,S27)</f>
        <v>0</v>
      </c>
      <c r="BS27">
        <f>(BA27*100)+(BB27*80)+(BC27*60)+(BD27*40)+(BE27*20)</f>
        <v>0</v>
      </c>
      <c r="BT27">
        <f>IF(BF27&gt;3,30,BF27*10)</f>
        <v>0</v>
      </c>
      <c r="BU27">
        <f>IF(BG27&gt;3,15,BG27*5)</f>
        <v>0</v>
      </c>
      <c r="BV27" s="6">
        <f>(BH27*200)+(BI27*100)+(BJ27*50)+(BL27*20)</f>
        <v>0</v>
      </c>
      <c r="BW27" s="6">
        <f>(BM27*100)+(BN27*50)+(BO27*25)+(BQ27*10)</f>
        <v>0</v>
      </c>
      <c r="BX27">
        <f>SUM(BS27:BW27)</f>
        <v>0</v>
      </c>
    </row>
    <row r="28" spans="58:92" ht="15">
      <c r="BF28" s="25"/>
      <c r="BT28" s="25"/>
      <c r="CF28" t="e">
        <f>SUM(CF3:CF25)</f>
        <v>#DIV/0!</v>
      </c>
      <c r="CH28" t="e">
        <f aca="true" t="shared" si="41" ref="CH28:CN28">SUM(CH3:CH25)</f>
        <v>#DIV/0!</v>
      </c>
      <c r="CI28" t="e">
        <f t="shared" si="41"/>
        <v>#DIV/0!</v>
      </c>
      <c r="CJ28" t="e">
        <f t="shared" si="41"/>
        <v>#DIV/0!</v>
      </c>
      <c r="CK28" t="e">
        <f t="shared" si="41"/>
        <v>#DIV/0!</v>
      </c>
      <c r="CL28" t="e">
        <f t="shared" si="41"/>
        <v>#DIV/0!</v>
      </c>
      <c r="CM28" t="e">
        <f t="shared" si="41"/>
        <v>#DIV/0!</v>
      </c>
      <c r="CN28" t="e">
        <f t="shared" si="41"/>
        <v>#DIV/0!</v>
      </c>
    </row>
    <row r="29" ht="15.75" thickBot="1"/>
    <row r="30" spans="21:69" ht="15.75" thickBot="1">
      <c r="U30" s="6"/>
      <c r="BA30" s="21" t="s">
        <v>0</v>
      </c>
      <c r="BB30" s="22" t="s">
        <v>1</v>
      </c>
      <c r="BC30" s="22" t="s">
        <v>2</v>
      </c>
      <c r="BD30" s="22" t="s">
        <v>3</v>
      </c>
      <c r="BE30" s="22" t="s">
        <v>4</v>
      </c>
      <c r="BF30" s="22" t="s">
        <v>5</v>
      </c>
      <c r="BG30" s="22" t="s">
        <v>6</v>
      </c>
      <c r="BH30" s="22" t="s">
        <v>35</v>
      </c>
      <c r="BI30" s="22" t="s">
        <v>36</v>
      </c>
      <c r="BJ30" s="22" t="s">
        <v>37</v>
      </c>
      <c r="BK30" s="22"/>
      <c r="BL30" s="22" t="s">
        <v>14</v>
      </c>
      <c r="BM30" s="22" t="s">
        <v>39</v>
      </c>
      <c r="BN30" s="22" t="s">
        <v>40</v>
      </c>
      <c r="BO30" s="22" t="s">
        <v>41</v>
      </c>
      <c r="BP30" s="22"/>
      <c r="BQ30" s="23" t="s">
        <v>42</v>
      </c>
    </row>
    <row r="31" spans="4:69" ht="15.75" thickBot="1">
      <c r="D31">
        <v>2007</v>
      </c>
      <c r="E31">
        <v>2008</v>
      </c>
      <c r="F31">
        <v>2009</v>
      </c>
      <c r="G31" t="s">
        <v>45</v>
      </c>
      <c r="AY31" s="88" t="s">
        <v>27</v>
      </c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2"/>
    </row>
    <row r="32" spans="3:69" ht="15.75" thickBot="1">
      <c r="C32" t="s">
        <v>15</v>
      </c>
      <c r="D32">
        <f>COUNTIF(D3:D25,"P")</f>
        <v>0</v>
      </c>
      <c r="E32">
        <f>COUNTIF(T3:T2025,"P")</f>
        <v>0</v>
      </c>
      <c r="F32">
        <f>COUNTIF(AJ3:AJ25,"P")</f>
        <v>0</v>
      </c>
      <c r="G32">
        <f>AVERAGE(D32:F32)</f>
        <v>0</v>
      </c>
      <c r="AP32" s="6"/>
      <c r="AQ32" s="6"/>
      <c r="AR32" s="6"/>
      <c r="AS32" s="6"/>
      <c r="AT32" s="6"/>
      <c r="AU32" s="6"/>
      <c r="AV32" s="6"/>
      <c r="AW32" s="6"/>
      <c r="AX32" s="6"/>
      <c r="AY32" s="11" t="s">
        <v>7</v>
      </c>
      <c r="AZ32" s="13"/>
      <c r="BA32" s="15">
        <f aca="true" t="shared" si="42" ref="BA32:BJ32">SUM(BA3:BA25)</f>
        <v>0</v>
      </c>
      <c r="BB32" s="15">
        <f t="shared" si="42"/>
        <v>0</v>
      </c>
      <c r="BC32" s="15">
        <f t="shared" si="42"/>
        <v>0</v>
      </c>
      <c r="BD32" s="15">
        <f t="shared" si="42"/>
        <v>0</v>
      </c>
      <c r="BE32" s="15">
        <f t="shared" si="42"/>
        <v>0</v>
      </c>
      <c r="BF32" s="15">
        <f t="shared" si="42"/>
        <v>0</v>
      </c>
      <c r="BG32" s="15">
        <f t="shared" si="42"/>
        <v>0</v>
      </c>
      <c r="BH32" s="15">
        <f t="shared" si="42"/>
        <v>0</v>
      </c>
      <c r="BI32" s="15">
        <f t="shared" si="42"/>
        <v>0</v>
      </c>
      <c r="BJ32" s="15">
        <f t="shared" si="42"/>
        <v>0</v>
      </c>
      <c r="BK32" s="15"/>
      <c r="BL32" s="15">
        <f>SUM(BL3:BL25)</f>
        <v>0</v>
      </c>
      <c r="BM32" s="15">
        <f>SUM(BM3:BM25)</f>
        <v>0</v>
      </c>
      <c r="BN32" s="15">
        <f>SUM(BN3:BN25)</f>
        <v>0</v>
      </c>
      <c r="BO32" s="15">
        <f>SUM(BO3:BO25)</f>
        <v>0</v>
      </c>
      <c r="BP32" s="15"/>
      <c r="BQ32" s="15">
        <f>SUM(BQ3:BQ25)</f>
        <v>0</v>
      </c>
    </row>
    <row r="33" spans="3:69" ht="15.75" thickBot="1">
      <c r="C33" t="s">
        <v>16</v>
      </c>
      <c r="D33">
        <f>COUNTIF(D3:D25,"C")</f>
        <v>0</v>
      </c>
      <c r="E33">
        <f>COUNTIF(T3:T25,"C")</f>
        <v>0</v>
      </c>
      <c r="F33">
        <f>COUNTIF(A3:AJ25,"C")</f>
        <v>0</v>
      </c>
      <c r="G33">
        <f>AVERAGE(D33:F33)</f>
        <v>0</v>
      </c>
      <c r="AP33" s="6"/>
      <c r="AQ33" s="6"/>
      <c r="AR33" s="6"/>
      <c r="AS33" s="6"/>
      <c r="AT33" s="6"/>
      <c r="AU33" s="6"/>
      <c r="AV33" s="6"/>
      <c r="AW33" s="6"/>
      <c r="AX33" s="6"/>
      <c r="AY33" s="11" t="s">
        <v>11</v>
      </c>
      <c r="AZ33" s="13"/>
      <c r="BA33" s="12">
        <f>BA32-BA27</f>
        <v>0</v>
      </c>
      <c r="BB33" s="12">
        <f aca="true" t="shared" si="43" ref="BB33:BQ33">BB32-BB27</f>
        <v>0</v>
      </c>
      <c r="BC33" s="12">
        <f t="shared" si="43"/>
        <v>0</v>
      </c>
      <c r="BD33" s="12">
        <f t="shared" si="43"/>
        <v>0</v>
      </c>
      <c r="BE33" s="12">
        <f t="shared" si="43"/>
        <v>0</v>
      </c>
      <c r="BF33" s="12">
        <f t="shared" si="43"/>
        <v>0</v>
      </c>
      <c r="BG33" s="12">
        <f t="shared" si="43"/>
        <v>0</v>
      </c>
      <c r="BH33" s="12">
        <f t="shared" si="43"/>
        <v>0</v>
      </c>
      <c r="BI33" s="12">
        <f t="shared" si="43"/>
        <v>0</v>
      </c>
      <c r="BJ33" s="12">
        <f t="shared" si="43"/>
        <v>0</v>
      </c>
      <c r="BK33" s="12"/>
      <c r="BL33" s="12">
        <f t="shared" si="43"/>
        <v>0</v>
      </c>
      <c r="BM33" s="12">
        <f t="shared" si="43"/>
        <v>0</v>
      </c>
      <c r="BN33" s="12">
        <f t="shared" si="43"/>
        <v>0</v>
      </c>
      <c r="BO33" s="12">
        <f t="shared" si="43"/>
        <v>0</v>
      </c>
      <c r="BP33" s="12"/>
      <c r="BQ33" s="12">
        <f t="shared" si="43"/>
        <v>0</v>
      </c>
    </row>
    <row r="34" spans="3:69" ht="15.75" thickBot="1">
      <c r="C34" t="s">
        <v>21</v>
      </c>
      <c r="D34">
        <f>COUNTIF(D3:D25,"V")</f>
        <v>0</v>
      </c>
      <c r="E34">
        <f>COUNTIF(T3:T25,"V")</f>
        <v>0</v>
      </c>
      <c r="F34">
        <f>COUNTIF(AJ3:AJ25,"V")</f>
        <v>0</v>
      </c>
      <c r="G34">
        <f>AVERAGE(D34:F34)</f>
        <v>0</v>
      </c>
      <c r="AP34" s="6"/>
      <c r="AQ34" s="6"/>
      <c r="AR34" s="6"/>
      <c r="AS34" s="6"/>
      <c r="AT34" s="6"/>
      <c r="AU34" s="6"/>
      <c r="AV34" s="6"/>
      <c r="AW34" s="6"/>
      <c r="AX34" s="6"/>
      <c r="AY34" s="11" t="s">
        <v>12</v>
      </c>
      <c r="AZ34" s="13"/>
      <c r="BA34" s="13">
        <f>BA33*100</f>
        <v>0</v>
      </c>
      <c r="BB34" s="14">
        <f>BB33*80</f>
        <v>0</v>
      </c>
      <c r="BC34" s="14">
        <f>BC33*60</f>
        <v>0</v>
      </c>
      <c r="BD34" s="14">
        <f>BD33*40</f>
        <v>0</v>
      </c>
      <c r="BE34" s="14">
        <f>BE33*20</f>
        <v>0</v>
      </c>
      <c r="BF34" s="14">
        <f>BF33*10</f>
        <v>0</v>
      </c>
      <c r="BG34" s="14">
        <f>BG33*5</f>
        <v>0</v>
      </c>
      <c r="BH34" s="14">
        <f>BH33*200</f>
        <v>0</v>
      </c>
      <c r="BI34" s="14">
        <f>BI33*100</f>
        <v>0</v>
      </c>
      <c r="BJ34" s="14">
        <f>BJ33*50</f>
        <v>0</v>
      </c>
      <c r="BK34" s="14"/>
      <c r="BL34" s="14">
        <f>BL33*25</f>
        <v>0</v>
      </c>
      <c r="BM34" s="14">
        <f>BM33*100</f>
        <v>0</v>
      </c>
      <c r="BN34" s="14">
        <f>BN33*50</f>
        <v>0</v>
      </c>
      <c r="BO34" s="14">
        <f>BO33*25</f>
        <v>0</v>
      </c>
      <c r="BP34" s="14"/>
      <c r="BQ34" s="14">
        <f>BQ33*10</f>
        <v>0</v>
      </c>
    </row>
    <row r="35" spans="3:58" ht="15.75" thickBot="1">
      <c r="C35" t="s">
        <v>20</v>
      </c>
      <c r="D35">
        <f>SUM(D32:D34)</f>
        <v>0</v>
      </c>
      <c r="E35">
        <f>SUM(E32:E34)</f>
        <v>0</v>
      </c>
      <c r="F35">
        <f>SUM(F32:F34)</f>
        <v>0</v>
      </c>
      <c r="G35">
        <f>AVERAGE(D35:F35)</f>
        <v>0</v>
      </c>
      <c r="AY35" s="8" t="s">
        <v>13</v>
      </c>
      <c r="AZ35" s="9"/>
      <c r="BA35" s="13">
        <f>SUM(BA34:BQ34)</f>
        <v>0</v>
      </c>
      <c r="BB35" s="47" t="e">
        <f>BA35/AZ27</f>
        <v>#DIV/0!</v>
      </c>
      <c r="BF35" t="e">
        <f>BA35/AZ27</f>
        <v>#DIV/0!</v>
      </c>
    </row>
    <row r="36" spans="51:58" ht="15.75" thickBot="1">
      <c r="AY36" s="2"/>
      <c r="AZ36" s="4"/>
      <c r="BA36" s="14">
        <f>(SUM($AZ$3:$AZ$25))*($BZ$2/3)</f>
        <v>0</v>
      </c>
      <c r="BB36" s="86" t="str">
        <f>IF(BA35&gt;BA36,"ATINGE CONCEITO 3","NAO")</f>
        <v>NAO</v>
      </c>
      <c r="BC36" s="87"/>
      <c r="BD36" s="87"/>
      <c r="BE36" s="87"/>
      <c r="BF36" t="e">
        <f>BA36/AZ27</f>
        <v>#DIV/0!</v>
      </c>
    </row>
    <row r="37" spans="51:58" ht="15.75" thickBot="1">
      <c r="AY37" s="5" t="s">
        <v>26</v>
      </c>
      <c r="AZ37" s="7"/>
      <c r="BA37" s="14">
        <f>(SUM($AZ$3:$AZ$25))*($CB$2/3)</f>
        <v>0</v>
      </c>
      <c r="BB37" s="86" t="str">
        <f>IF(BA35&gt;=BA37,"ATINGE CONCEITO 4","NAO")</f>
        <v>ATINGE CONCEITO 4</v>
      </c>
      <c r="BC37" s="87"/>
      <c r="BD37" s="87"/>
      <c r="BE37" s="87"/>
      <c r="BF37" t="e">
        <f>BA37/AZ27</f>
        <v>#DIV/0!</v>
      </c>
    </row>
    <row r="38" spans="51:58" ht="15.75" thickBot="1">
      <c r="AY38" s="8"/>
      <c r="AZ38" s="9"/>
      <c r="BA38" s="14">
        <f>(SUM($AZ$3:$AZ$25))*($CD$2/3)</f>
        <v>0</v>
      </c>
      <c r="BB38" s="86" t="str">
        <f>IF(BA35&gt;=BA38,"ATINGE CONCEITO 5","NAO")</f>
        <v>ATINGE CONCEITO 5</v>
      </c>
      <c r="BC38" s="87"/>
      <c r="BD38" s="87"/>
      <c r="BE38" s="87"/>
      <c r="BF38" t="e">
        <f>BA38/AZ27</f>
        <v>#DIV/0!</v>
      </c>
    </row>
    <row r="40" ht="15.75" thickBot="1"/>
    <row r="41" spans="51:69" ht="15.75" thickBot="1">
      <c r="AY41" s="88" t="s">
        <v>28</v>
      </c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2"/>
    </row>
    <row r="42" spans="51:69" ht="15.75" thickBot="1">
      <c r="AY42" s="41"/>
      <c r="AZ42" s="13"/>
      <c r="BA42" s="11" t="s">
        <v>29</v>
      </c>
      <c r="BB42" s="12"/>
      <c r="BC42" s="12" t="s">
        <v>31</v>
      </c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3"/>
    </row>
    <row r="43" spans="51:69" ht="15.75" thickBot="1">
      <c r="AY43" s="11" t="s">
        <v>30</v>
      </c>
      <c r="AZ43" s="13"/>
      <c r="BA43" s="79">
        <f>COUNTIF(BZ3:BZ25,"&lt;&gt;NAO")</f>
        <v>0</v>
      </c>
      <c r="BB43" s="80"/>
      <c r="BC43" s="73" t="e">
        <f>(BA43/G32)*100</f>
        <v>#DIV/0!</v>
      </c>
      <c r="BD43" s="74"/>
      <c r="BE43" s="12" t="e">
        <f>IF(BC43&gt;80,"ATINGEM CONCEITO 3","NAO")</f>
        <v>#DIV/0!</v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51:69" ht="15.75" thickBot="1">
      <c r="AY44" s="11" t="s">
        <v>9</v>
      </c>
      <c r="AZ44" s="13"/>
      <c r="BA44" s="79">
        <f>COUNTIF(CB3:CB25,"&lt;&gt;NAO")</f>
        <v>0</v>
      </c>
      <c r="BB44" s="80"/>
      <c r="BC44" s="73" t="e">
        <f>(BA44/G32)*100</f>
        <v>#DIV/0!</v>
      </c>
      <c r="BD44" s="74"/>
      <c r="BE44" s="12" t="e">
        <f>IF(BC44&gt;80,"ATINGEM CONCEITO 4","NAO")</f>
        <v>#DIV/0!</v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3"/>
    </row>
    <row r="45" spans="51:69" ht="15.75" thickBot="1">
      <c r="AY45" s="75" t="s">
        <v>10</v>
      </c>
      <c r="AZ45" s="76"/>
      <c r="BA45" s="79">
        <f>COUNTIF(CD3:CD25,"&lt;&gt;NAO")</f>
        <v>23</v>
      </c>
      <c r="BB45" s="80"/>
      <c r="BC45" s="73" t="e">
        <f>(BA45/G32)*100</f>
        <v>#DIV/0!</v>
      </c>
      <c r="BD45" s="74"/>
      <c r="BE45" s="12" t="e">
        <f>IF(BC45&gt;80,"ATINGEM CONCEITO 5","NAO")</f>
        <v>#DIV/0!</v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8" spans="50:56" ht="15">
      <c r="AX48" t="s">
        <v>46</v>
      </c>
      <c r="BD48" s="46">
        <f>AVERAGE(BX3:BX25)</f>
        <v>0</v>
      </c>
    </row>
    <row r="49" spans="50:56" ht="15">
      <c r="AX49" t="s">
        <v>47</v>
      </c>
      <c r="BD49" s="54">
        <f>MEDIAN(BX3:BX25)</f>
        <v>0</v>
      </c>
    </row>
    <row r="50" spans="50:56" ht="15">
      <c r="AX50" t="s">
        <v>48</v>
      </c>
      <c r="BD50">
        <f>STDEV(BX3:BX25)</f>
        <v>0</v>
      </c>
    </row>
  </sheetData>
  <sheetProtection selectLockedCells="1" sort="0" autoFilter="0" pivotTables="0"/>
  <protectedRanges>
    <protectedRange password="E804" sqref="T73:AI73" name="Dados da produ??o"/>
  </protectedRanges>
  <mergeCells count="16">
    <mergeCell ref="U1:AI1"/>
    <mergeCell ref="E1:S1"/>
    <mergeCell ref="BA1:BQ1"/>
    <mergeCell ref="BA43:BB43"/>
    <mergeCell ref="BB36:BE36"/>
    <mergeCell ref="BB37:BE37"/>
    <mergeCell ref="BB38:BE38"/>
    <mergeCell ref="AY41:BQ41"/>
    <mergeCell ref="AY31:BQ31"/>
    <mergeCell ref="BC43:BD43"/>
    <mergeCell ref="BC44:BD44"/>
    <mergeCell ref="BC45:BD45"/>
    <mergeCell ref="AY45:AZ45"/>
    <mergeCell ref="AK1:AY1"/>
    <mergeCell ref="BA44:BB44"/>
    <mergeCell ref="BA45:BB45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rafaelgx</cp:lastModifiedBy>
  <cp:lastPrinted>2010-04-05T00:19:13Z</cp:lastPrinted>
  <dcterms:created xsi:type="dcterms:W3CDTF">2008-09-04T11:28:52Z</dcterms:created>
  <dcterms:modified xsi:type="dcterms:W3CDTF">2011-05-30T13:58:52Z</dcterms:modified>
  <cp:category/>
  <cp:version/>
  <cp:contentType/>
  <cp:contentStatus/>
</cp:coreProperties>
</file>